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1640"/>
  </bookViews>
  <sheets>
    <sheet name="1 курс набор 2021 г." sheetId="1" r:id="rId1"/>
    <sheet name="2 курс набор 2021 г." sheetId="6" r:id="rId2"/>
    <sheet name="3 курс набор 2021 г  " sheetId="8" r:id="rId3"/>
    <sheet name="4 курс набор 2021 г " sheetId="7" r:id="rId4"/>
  </sheets>
  <definedNames>
    <definedName name="_ftn1" localSheetId="0">'1 курс набор 2021 г.'!#REF!</definedName>
    <definedName name="_ftn1" localSheetId="1">'2 курс набор 2021 г.'!#REF!</definedName>
    <definedName name="_ftn1" localSheetId="2">'3 курс набор 2021 г  '!#REF!</definedName>
    <definedName name="_ftn1" localSheetId="3">'4 курс набор 2021 г '!#REF!</definedName>
    <definedName name="_ftnref1" localSheetId="0">'1 курс набор 2021 г.'!$BG$10</definedName>
    <definedName name="_ftnref1" localSheetId="1">'2 курс набор 2021 г.'!$BF$10</definedName>
    <definedName name="_ftnref1" localSheetId="2">'3 курс набор 2021 г  '!$BG$10</definedName>
    <definedName name="_ftnref1" localSheetId="3">'4 курс набор 2021 г '!$BG$10</definedName>
  </definedNames>
  <calcPr calcId="124519" refMode="R1C1"/>
</workbook>
</file>

<file path=xl/calcChain.xml><?xml version="1.0" encoding="utf-8"?>
<calcChain xmlns="http://schemas.openxmlformats.org/spreadsheetml/2006/main">
  <c r="AU48" i="7"/>
  <c r="AT48"/>
  <c r="AT35" s="1"/>
  <c r="AS48"/>
  <c r="AS35" s="1"/>
  <c r="AR48"/>
  <c r="AQ48"/>
  <c r="AP48"/>
  <c r="AO48"/>
  <c r="AN48"/>
  <c r="AM48"/>
  <c r="AL48"/>
  <c r="AK48"/>
  <c r="AJ48"/>
  <c r="AI48"/>
  <c r="AH48"/>
  <c r="AH35" s="1"/>
  <c r="AH15" s="1"/>
  <c r="AG48"/>
  <c r="AG35" s="1"/>
  <c r="AG15" s="1"/>
  <c r="AF48"/>
  <c r="AR35"/>
  <c r="AP35"/>
  <c r="AE48"/>
  <c r="AD48"/>
  <c r="AC48"/>
  <c r="AB48"/>
  <c r="AA48"/>
  <c r="Z48"/>
  <c r="Y48"/>
  <c r="X48"/>
  <c r="AV54"/>
  <c r="AU65" i="1"/>
  <c r="AR65"/>
  <c r="AQ65"/>
  <c r="AP65"/>
  <c r="AO65"/>
  <c r="AM65"/>
  <c r="AL65"/>
  <c r="AK65"/>
  <c r="AJ65"/>
  <c r="AI65"/>
  <c r="AH65"/>
  <c r="AG65"/>
  <c r="AF65"/>
  <c r="AE65"/>
  <c r="AD65"/>
  <c r="AC65"/>
  <c r="AB65"/>
  <c r="AA65"/>
  <c r="Z65"/>
  <c r="Y65"/>
  <c r="X65"/>
  <c r="U43"/>
  <c r="T43"/>
  <c r="S43"/>
  <c r="R43"/>
  <c r="Q43"/>
  <c r="P43"/>
  <c r="O43"/>
  <c r="N43"/>
  <c r="M43"/>
  <c r="L43"/>
  <c r="K43"/>
  <c r="J43"/>
  <c r="I43"/>
  <c r="H43"/>
  <c r="G43"/>
  <c r="F43"/>
  <c r="E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AV48"/>
  <c r="AV47"/>
  <c r="V48"/>
  <c r="V47"/>
  <c r="AO16" i="7"/>
  <c r="AN16"/>
  <c r="AN62" s="1"/>
  <c r="AM16"/>
  <c r="AM62" s="1"/>
  <c r="AL16"/>
  <c r="AL62" s="1"/>
  <c r="AJ16"/>
  <c r="AJ62" s="1"/>
  <c r="AI16"/>
  <c r="AH16"/>
  <c r="AG16"/>
  <c r="AG62" s="1"/>
  <c r="AK38"/>
  <c r="AI62"/>
  <c r="AH62"/>
  <c r="AK49"/>
  <c r="AK36" s="1"/>
  <c r="AK16" s="1"/>
  <c r="AK62" s="1"/>
  <c r="AK35"/>
  <c r="AK15" s="1"/>
  <c r="AV59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AV34"/>
  <c r="AV33"/>
  <c r="AV32" s="1"/>
  <c r="AU63"/>
  <c r="AU62"/>
  <c r="AU61"/>
  <c r="AO38"/>
  <c r="AO36" s="1"/>
  <c r="AN38"/>
  <c r="AM38"/>
  <c r="AM36" s="1"/>
  <c r="AL38"/>
  <c r="AJ38"/>
  <c r="AJ36" s="1"/>
  <c r="AI38"/>
  <c r="AH38"/>
  <c r="AG38"/>
  <c r="AG36" s="1"/>
  <c r="AO37"/>
  <c r="AO35" s="1"/>
  <c r="AO15" s="1"/>
  <c r="AN37"/>
  <c r="AM37"/>
  <c r="AM35" s="1"/>
  <c r="AM15" s="1"/>
  <c r="AL37"/>
  <c r="AK37"/>
  <c r="AJ37"/>
  <c r="AJ35" s="1"/>
  <c r="AJ15" s="1"/>
  <c r="AI37"/>
  <c r="AH37"/>
  <c r="AG37"/>
  <c r="AT36"/>
  <c r="AN36"/>
  <c r="AL36"/>
  <c r="AI36"/>
  <c r="AH36"/>
  <c r="AQ35"/>
  <c r="AN35"/>
  <c r="AN15" s="1"/>
  <c r="AI35"/>
  <c r="AI15" s="1"/>
  <c r="AV60"/>
  <c r="AV58"/>
  <c r="AV57"/>
  <c r="AV56"/>
  <c r="AV55"/>
  <c r="AV53"/>
  <c r="AV52"/>
  <c r="AV51"/>
  <c r="AV50"/>
  <c r="AV47"/>
  <c r="AV46"/>
  <c r="AV45"/>
  <c r="AV44"/>
  <c r="AV43"/>
  <c r="AV42"/>
  <c r="AV41"/>
  <c r="AV40"/>
  <c r="AV39"/>
  <c r="AV24"/>
  <c r="AV23"/>
  <c r="AV22"/>
  <c r="AV21"/>
  <c r="AV18"/>
  <c r="AV17"/>
  <c r="AU15"/>
  <c r="AT15"/>
  <c r="AS15"/>
  <c r="AR15"/>
  <c r="AQ15"/>
  <c r="AP15"/>
  <c r="AU31"/>
  <c r="AV31" s="1"/>
  <c r="AU30"/>
  <c r="AV30" s="1"/>
  <c r="AU29"/>
  <c r="AV29" s="1"/>
  <c r="AU28"/>
  <c r="AV28" s="1"/>
  <c r="AU27"/>
  <c r="AV27" s="1"/>
  <c r="AU26"/>
  <c r="AV26" s="1"/>
  <c r="AU25"/>
  <c r="AV25" s="1"/>
  <c r="AU20"/>
  <c r="AV20" s="1"/>
  <c r="AU19"/>
  <c r="AV19" s="1"/>
  <c r="V47"/>
  <c r="U37"/>
  <c r="U49"/>
  <c r="T49"/>
  <c r="S49"/>
  <c r="R49"/>
  <c r="Q49"/>
  <c r="U48"/>
  <c r="T48"/>
  <c r="S48"/>
  <c r="R48"/>
  <c r="Q48"/>
  <c r="T37"/>
  <c r="S37"/>
  <c r="R37"/>
  <c r="Q37"/>
  <c r="Q35" s="1"/>
  <c r="Q15" s="1"/>
  <c r="V58"/>
  <c r="V57"/>
  <c r="V56"/>
  <c r="V55"/>
  <c r="V53"/>
  <c r="V52"/>
  <c r="V51"/>
  <c r="V50"/>
  <c r="V46"/>
  <c r="V45"/>
  <c r="V44"/>
  <c r="V43"/>
  <c r="V42"/>
  <c r="V41"/>
  <c r="V40"/>
  <c r="V39"/>
  <c r="V31"/>
  <c r="V30"/>
  <c r="V29"/>
  <c r="V28"/>
  <c r="V27"/>
  <c r="V26"/>
  <c r="V25"/>
  <c r="V24"/>
  <c r="V23"/>
  <c r="V22"/>
  <c r="V21"/>
  <c r="V20"/>
  <c r="V19"/>
  <c r="U38"/>
  <c r="T38"/>
  <c r="S38"/>
  <c r="R38"/>
  <c r="Q38"/>
  <c r="U18"/>
  <c r="T18"/>
  <c r="S18"/>
  <c r="R18"/>
  <c r="Q18"/>
  <c r="U17"/>
  <c r="T17"/>
  <c r="S17"/>
  <c r="R17"/>
  <c r="Q17"/>
  <c r="V54" i="8"/>
  <c r="BF54" s="1"/>
  <c r="AV57"/>
  <c r="AV59"/>
  <c r="AV19"/>
  <c r="AV24"/>
  <c r="AV23"/>
  <c r="AV22"/>
  <c r="AV21"/>
  <c r="AV20"/>
  <c r="AV38"/>
  <c r="AV37"/>
  <c r="AV36"/>
  <c r="AV35"/>
  <c r="AV34"/>
  <c r="AV33"/>
  <c r="AV32"/>
  <c r="AV31"/>
  <c r="AV30"/>
  <c r="AV29"/>
  <c r="AV60"/>
  <c r="AT56"/>
  <c r="AS56"/>
  <c r="AU42"/>
  <c r="AU55"/>
  <c r="AU39" s="1"/>
  <c r="AT55"/>
  <c r="AS55"/>
  <c r="AR55"/>
  <c r="AQ55"/>
  <c r="AP55"/>
  <c r="AO55"/>
  <c r="AU56"/>
  <c r="AU40" s="1"/>
  <c r="AR56"/>
  <c r="AQ56"/>
  <c r="AP56"/>
  <c r="AO56"/>
  <c r="AV58"/>
  <c r="AV44"/>
  <c r="AU18"/>
  <c r="AT18"/>
  <c r="AS18"/>
  <c r="AR18"/>
  <c r="AQ18"/>
  <c r="AP18"/>
  <c r="AO18"/>
  <c r="AN18"/>
  <c r="AU17"/>
  <c r="AT17"/>
  <c r="AS17"/>
  <c r="AR17"/>
  <c r="AQ17"/>
  <c r="AP17"/>
  <c r="AO17"/>
  <c r="AU28"/>
  <c r="AU26" s="1"/>
  <c r="AT28"/>
  <c r="AT26" s="1"/>
  <c r="AS28"/>
  <c r="AR28"/>
  <c r="AQ28"/>
  <c r="AP28"/>
  <c r="AO28"/>
  <c r="AU27"/>
  <c r="AU25" s="1"/>
  <c r="AT27"/>
  <c r="AS27"/>
  <c r="AR27"/>
  <c r="AQ27"/>
  <c r="AP27"/>
  <c r="AO27"/>
  <c r="AS26"/>
  <c r="AR26"/>
  <c r="AQ26"/>
  <c r="AP26"/>
  <c r="AO26"/>
  <c r="AT25"/>
  <c r="AS25"/>
  <c r="AR25"/>
  <c r="AQ25"/>
  <c r="AP25"/>
  <c r="AO25"/>
  <c r="AU41"/>
  <c r="X39"/>
  <c r="X41"/>
  <c r="AV54"/>
  <c r="AV61"/>
  <c r="AT42"/>
  <c r="AS42"/>
  <c r="AR42"/>
  <c r="AQ42"/>
  <c r="AP42"/>
  <c r="AO42"/>
  <c r="AT41"/>
  <c r="AS41"/>
  <c r="AR41"/>
  <c r="AQ41"/>
  <c r="AP41"/>
  <c r="AO41"/>
  <c r="AV50"/>
  <c r="AV49"/>
  <c r="AV48"/>
  <c r="AV47"/>
  <c r="AV46"/>
  <c r="AV45"/>
  <c r="AV43"/>
  <c r="U42"/>
  <c r="U18" s="1"/>
  <c r="V61"/>
  <c r="V60"/>
  <c r="V59"/>
  <c r="V58"/>
  <c r="V57"/>
  <c r="V53"/>
  <c r="V52"/>
  <c r="V51"/>
  <c r="V50"/>
  <c r="V49"/>
  <c r="V48"/>
  <c r="V47"/>
  <c r="V46"/>
  <c r="V45"/>
  <c r="V44"/>
  <c r="V43"/>
  <c r="V38"/>
  <c r="V37"/>
  <c r="V36"/>
  <c r="V35"/>
  <c r="V34"/>
  <c r="V33"/>
  <c r="V32"/>
  <c r="V31"/>
  <c r="V30"/>
  <c r="V29"/>
  <c r="V24"/>
  <c r="V23"/>
  <c r="V22"/>
  <c r="V21"/>
  <c r="V20"/>
  <c r="V19"/>
  <c r="U17"/>
  <c r="U41"/>
  <c r="U39" s="1"/>
  <c r="U28"/>
  <c r="U26" s="1"/>
  <c r="U27"/>
  <c r="U25" s="1"/>
  <c r="AU66" i="1"/>
  <c r="AV49"/>
  <c r="AU44"/>
  <c r="AV39"/>
  <c r="AV37"/>
  <c r="AV35"/>
  <c r="AV33"/>
  <c r="AV29"/>
  <c r="AV27"/>
  <c r="AV25"/>
  <c r="AV23"/>
  <c r="AV21"/>
  <c r="AU18"/>
  <c r="U16"/>
  <c r="U18"/>
  <c r="U44"/>
  <c r="X46" i="6"/>
  <c r="AU74"/>
  <c r="AT74"/>
  <c r="AS74"/>
  <c r="AS68" s="1"/>
  <c r="AU70"/>
  <c r="AT70"/>
  <c r="AU69"/>
  <c r="AT69"/>
  <c r="AS70"/>
  <c r="AS69"/>
  <c r="AU45"/>
  <c r="AT45"/>
  <c r="AS46"/>
  <c r="AR46"/>
  <c r="AS45"/>
  <c r="AU73"/>
  <c r="AU67" s="1"/>
  <c r="AS73"/>
  <c r="AV73"/>
  <c r="AV67" s="1"/>
  <c r="AV46"/>
  <c r="AV44" s="1"/>
  <c r="AW75"/>
  <c r="AW79"/>
  <c r="AT73"/>
  <c r="AT67" s="1"/>
  <c r="AW53"/>
  <c r="AW78"/>
  <c r="AW77"/>
  <c r="AW76"/>
  <c r="AW72"/>
  <c r="AW71"/>
  <c r="AW66"/>
  <c r="AW65"/>
  <c r="AW64"/>
  <c r="AW63"/>
  <c r="AW62"/>
  <c r="AW61"/>
  <c r="AW60"/>
  <c r="AW59"/>
  <c r="AW58"/>
  <c r="AW57"/>
  <c r="AW56"/>
  <c r="AW54"/>
  <c r="AW52"/>
  <c r="AW51"/>
  <c r="AW50"/>
  <c r="AW49"/>
  <c r="AW48"/>
  <c r="AW47"/>
  <c r="AW42"/>
  <c r="AW41"/>
  <c r="AW40"/>
  <c r="AW39"/>
  <c r="AW38"/>
  <c r="AW37"/>
  <c r="AW36"/>
  <c r="AW35"/>
  <c r="AW32"/>
  <c r="AW31"/>
  <c r="AW30"/>
  <c r="AW29"/>
  <c r="AW28"/>
  <c r="AW27"/>
  <c r="AW26"/>
  <c r="AW25"/>
  <c r="AW55"/>
  <c r="AL35" i="7" l="1"/>
  <c r="AL15" s="1"/>
  <c r="AV18" i="8"/>
  <c r="AV37" i="7"/>
  <c r="T36"/>
  <c r="T16" s="1"/>
  <c r="Q36"/>
  <c r="Q16" s="1"/>
  <c r="T35"/>
  <c r="T15" s="1"/>
  <c r="R36"/>
  <c r="R16" s="1"/>
  <c r="S36"/>
  <c r="S16" s="1"/>
  <c r="U36"/>
  <c r="U16" s="1"/>
  <c r="S35"/>
  <c r="S15" s="1"/>
  <c r="U35"/>
  <c r="U15" s="1"/>
  <c r="R35"/>
  <c r="R15" s="1"/>
  <c r="AU15" i="8"/>
  <c r="U15"/>
  <c r="U62" s="1"/>
  <c r="U40"/>
  <c r="U16" s="1"/>
  <c r="U63" s="1"/>
  <c r="AS67" i="6"/>
  <c r="AT68"/>
  <c r="AS44"/>
  <c r="AU68"/>
  <c r="AT43"/>
  <c r="AU43"/>
  <c r="AS43"/>
  <c r="AV22"/>
  <c r="AV81" s="1"/>
  <c r="AV45"/>
  <c r="AV43" s="1"/>
  <c r="AV21" s="1"/>
  <c r="AV80" s="1"/>
  <c r="V57"/>
  <c r="U64" i="8" l="1"/>
  <c r="AV82" i="6"/>
  <c r="U24"/>
  <c r="U23"/>
  <c r="U34"/>
  <c r="U33"/>
  <c r="U46"/>
  <c r="U44" s="1"/>
  <c r="U45"/>
  <c r="U43" s="1"/>
  <c r="U70"/>
  <c r="U68" s="1"/>
  <c r="U69"/>
  <c r="U67" s="1"/>
  <c r="U74"/>
  <c r="U73"/>
  <c r="AV45" i="1"/>
  <c r="AU17"/>
  <c r="U17"/>
  <c r="AV19"/>
  <c r="BF42" i="7"/>
  <c r="X49"/>
  <c r="Y49"/>
  <c r="Z49"/>
  <c r="AA49"/>
  <c r="AB49"/>
  <c r="AC49"/>
  <c r="AD49"/>
  <c r="AE49"/>
  <c r="AF49"/>
  <c r="X35"/>
  <c r="X15" s="1"/>
  <c r="BF50"/>
  <c r="X38"/>
  <c r="Y38"/>
  <c r="Z38"/>
  <c r="AA38"/>
  <c r="AB38"/>
  <c r="AC38"/>
  <c r="AD38"/>
  <c r="AE38"/>
  <c r="AF38"/>
  <c r="Y37"/>
  <c r="Z37"/>
  <c r="AA37"/>
  <c r="AB37"/>
  <c r="AC37"/>
  <c r="AD37"/>
  <c r="AE37"/>
  <c r="AF37"/>
  <c r="X37"/>
  <c r="F38"/>
  <c r="G38"/>
  <c r="H38"/>
  <c r="I38"/>
  <c r="J38"/>
  <c r="K38"/>
  <c r="L38"/>
  <c r="M38"/>
  <c r="N38"/>
  <c r="O38"/>
  <c r="P38"/>
  <c r="E38"/>
  <c r="F37"/>
  <c r="G37"/>
  <c r="H37"/>
  <c r="I37"/>
  <c r="J37"/>
  <c r="K37"/>
  <c r="L37"/>
  <c r="M37"/>
  <c r="N37"/>
  <c r="O37"/>
  <c r="O35" s="1"/>
  <c r="P37"/>
  <c r="E37"/>
  <c r="BF41"/>
  <c r="BF40"/>
  <c r="L48"/>
  <c r="M48"/>
  <c r="N48"/>
  <c r="O48"/>
  <c r="P48"/>
  <c r="L49"/>
  <c r="M49"/>
  <c r="N49"/>
  <c r="O49"/>
  <c r="P49"/>
  <c r="L17"/>
  <c r="M17"/>
  <c r="N17"/>
  <c r="O17"/>
  <c r="P17"/>
  <c r="L18"/>
  <c r="M18"/>
  <c r="N18"/>
  <c r="O18"/>
  <c r="P18"/>
  <c r="AG17"/>
  <c r="AG18"/>
  <c r="AV51" i="8"/>
  <c r="BF44"/>
  <c r="BF46"/>
  <c r="BF48"/>
  <c r="BF49"/>
  <c r="BF50"/>
  <c r="BF51"/>
  <c r="BF52"/>
  <c r="BF53"/>
  <c r="BF57"/>
  <c r="BF58"/>
  <c r="BF59"/>
  <c r="BF60"/>
  <c r="BF61"/>
  <c r="AV52"/>
  <c r="AV53"/>
  <c r="AP39"/>
  <c r="AP15" s="1"/>
  <c r="AQ39"/>
  <c r="AQ15" s="1"/>
  <c r="AR39"/>
  <c r="AR15" s="1"/>
  <c r="AS39"/>
  <c r="AS15" s="1"/>
  <c r="AT39"/>
  <c r="AT15" s="1"/>
  <c r="AO39"/>
  <c r="Y55"/>
  <c r="Z55"/>
  <c r="AA55"/>
  <c r="AB55"/>
  <c r="AC55"/>
  <c r="AD55"/>
  <c r="AE55"/>
  <c r="AF55"/>
  <c r="AG55"/>
  <c r="AH55"/>
  <c r="AI55"/>
  <c r="AJ55"/>
  <c r="AK55"/>
  <c r="AV55" s="1"/>
  <c r="AL55"/>
  <c r="AM55"/>
  <c r="AN55"/>
  <c r="X55"/>
  <c r="T55"/>
  <c r="F55"/>
  <c r="G55"/>
  <c r="H55"/>
  <c r="I55"/>
  <c r="J55"/>
  <c r="K55"/>
  <c r="L55"/>
  <c r="M55"/>
  <c r="N55"/>
  <c r="O55"/>
  <c r="P55"/>
  <c r="Q55"/>
  <c r="R55"/>
  <c r="S55"/>
  <c r="E55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F56"/>
  <c r="G56"/>
  <c r="H56"/>
  <c r="I56"/>
  <c r="J56"/>
  <c r="K56"/>
  <c r="L56"/>
  <c r="M56"/>
  <c r="N56"/>
  <c r="O56"/>
  <c r="P56"/>
  <c r="Q56"/>
  <c r="R56"/>
  <c r="S56"/>
  <c r="E56"/>
  <c r="F42"/>
  <c r="G42"/>
  <c r="H42"/>
  <c r="I42"/>
  <c r="J42"/>
  <c r="K42"/>
  <c r="L42"/>
  <c r="M42"/>
  <c r="N42"/>
  <c r="O42"/>
  <c r="P42"/>
  <c r="Q42"/>
  <c r="R42"/>
  <c r="S42"/>
  <c r="E42"/>
  <c r="F41"/>
  <c r="G41"/>
  <c r="H41"/>
  <c r="I41"/>
  <c r="J41"/>
  <c r="K41"/>
  <c r="L41"/>
  <c r="M41"/>
  <c r="N41"/>
  <c r="O41"/>
  <c r="P41"/>
  <c r="Q41"/>
  <c r="R41"/>
  <c r="S41"/>
  <c r="E41"/>
  <c r="BF47"/>
  <c r="X28"/>
  <c r="Y28"/>
  <c r="Z28"/>
  <c r="AA28"/>
  <c r="AB28"/>
  <c r="AC28"/>
  <c r="AD28"/>
  <c r="AE28"/>
  <c r="AF28"/>
  <c r="AG28"/>
  <c r="AH28"/>
  <c r="AI28"/>
  <c r="AJ28"/>
  <c r="AK28"/>
  <c r="AK26" s="1"/>
  <c r="AL28"/>
  <c r="AL26" s="1"/>
  <c r="AM28"/>
  <c r="AM26" s="1"/>
  <c r="AN28"/>
  <c r="AN26" s="1"/>
  <c r="Y27"/>
  <c r="Z27"/>
  <c r="AA27"/>
  <c r="AB27"/>
  <c r="AC27"/>
  <c r="AD27"/>
  <c r="AE27"/>
  <c r="AF27"/>
  <c r="AG27"/>
  <c r="AH27"/>
  <c r="AI27"/>
  <c r="AJ27"/>
  <c r="AK27"/>
  <c r="AK25" s="1"/>
  <c r="AL27"/>
  <c r="AL25" s="1"/>
  <c r="AM27"/>
  <c r="AM25" s="1"/>
  <c r="AN27"/>
  <c r="AN25" s="1"/>
  <c r="X27"/>
  <c r="T28"/>
  <c r="F28"/>
  <c r="G28"/>
  <c r="H28"/>
  <c r="I28"/>
  <c r="J28"/>
  <c r="K28"/>
  <c r="L28"/>
  <c r="M28"/>
  <c r="N28"/>
  <c r="O28"/>
  <c r="P28"/>
  <c r="Q28"/>
  <c r="R28"/>
  <c r="S28"/>
  <c r="E28"/>
  <c r="V28" s="1"/>
  <c r="T27"/>
  <c r="F27"/>
  <c r="G27"/>
  <c r="H27"/>
  <c r="I27"/>
  <c r="J27"/>
  <c r="K27"/>
  <c r="L27"/>
  <c r="M27"/>
  <c r="N27"/>
  <c r="O27"/>
  <c r="P27"/>
  <c r="Q27"/>
  <c r="R27"/>
  <c r="S27"/>
  <c r="E27"/>
  <c r="V27" s="1"/>
  <c r="AN17"/>
  <c r="AK41"/>
  <c r="AK39" s="1"/>
  <c r="AL41"/>
  <c r="AM41"/>
  <c r="AM39" s="1"/>
  <c r="AN41"/>
  <c r="AK42"/>
  <c r="AV42" s="1"/>
  <c r="AL42"/>
  <c r="AM42"/>
  <c r="AN42"/>
  <c r="AU23" i="6"/>
  <c r="AU21" s="1"/>
  <c r="AU24"/>
  <c r="AU33"/>
  <c r="AU34"/>
  <c r="AU46"/>
  <c r="AU44" s="1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X74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X73"/>
  <c r="V75"/>
  <c r="V76"/>
  <c r="V77"/>
  <c r="V78"/>
  <c r="T74"/>
  <c r="S74"/>
  <c r="R74"/>
  <c r="Q74"/>
  <c r="P74"/>
  <c r="O74"/>
  <c r="N74"/>
  <c r="M74"/>
  <c r="L74"/>
  <c r="K74"/>
  <c r="J74"/>
  <c r="I74"/>
  <c r="H74"/>
  <c r="G74"/>
  <c r="F74"/>
  <c r="E74"/>
  <c r="T73"/>
  <c r="S73"/>
  <c r="R73"/>
  <c r="Q73"/>
  <c r="P73"/>
  <c r="O73"/>
  <c r="N73"/>
  <c r="M73"/>
  <c r="L73"/>
  <c r="K73"/>
  <c r="J73"/>
  <c r="I73"/>
  <c r="H73"/>
  <c r="G73"/>
  <c r="F73"/>
  <c r="E73"/>
  <c r="AT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X45"/>
  <c r="F46"/>
  <c r="G46"/>
  <c r="H46"/>
  <c r="I46"/>
  <c r="J46"/>
  <c r="K46"/>
  <c r="L46"/>
  <c r="M46"/>
  <c r="N46"/>
  <c r="O46"/>
  <c r="P46"/>
  <c r="Q46"/>
  <c r="R46"/>
  <c r="S46"/>
  <c r="T46"/>
  <c r="E46"/>
  <c r="F45"/>
  <c r="G45"/>
  <c r="H45"/>
  <c r="I45"/>
  <c r="J45"/>
  <c r="K45"/>
  <c r="L45"/>
  <c r="M45"/>
  <c r="N45"/>
  <c r="O45"/>
  <c r="P45"/>
  <c r="Q45"/>
  <c r="R45"/>
  <c r="S45"/>
  <c r="T45"/>
  <c r="E45"/>
  <c r="V63"/>
  <c r="V64"/>
  <c r="V65"/>
  <c r="V66"/>
  <c r="U15" i="1" l="1"/>
  <c r="AV48" i="7"/>
  <c r="AV49"/>
  <c r="M35"/>
  <c r="P36"/>
  <c r="P16" s="1"/>
  <c r="V37"/>
  <c r="V38"/>
  <c r="BF39"/>
  <c r="AO15" i="8"/>
  <c r="AV39"/>
  <c r="AV56"/>
  <c r="AV28"/>
  <c r="AV27"/>
  <c r="V55"/>
  <c r="BF55" s="1"/>
  <c r="AU22" i="6"/>
  <c r="AU81" s="1"/>
  <c r="AW46"/>
  <c r="AV74"/>
  <c r="AW74" s="1"/>
  <c r="U21"/>
  <c r="U80" s="1"/>
  <c r="U22"/>
  <c r="U81" s="1"/>
  <c r="AT44"/>
  <c r="AW73"/>
  <c r="AW45"/>
  <c r="V73"/>
  <c r="V74"/>
  <c r="AU15" i="1"/>
  <c r="AU67" s="1"/>
  <c r="O15" i="7"/>
  <c r="L35"/>
  <c r="L15" s="1"/>
  <c r="L36"/>
  <c r="L16" s="1"/>
  <c r="M36"/>
  <c r="N36"/>
  <c r="N16" s="1"/>
  <c r="O36"/>
  <c r="O16" s="1"/>
  <c r="P35"/>
  <c r="N35"/>
  <c r="N15" s="1"/>
  <c r="M15"/>
  <c r="M16"/>
  <c r="AM40" i="8"/>
  <c r="AK40"/>
  <c r="AN40"/>
  <c r="AN16" s="1"/>
  <c r="AL40"/>
  <c r="AN39"/>
  <c r="AL39"/>
  <c r="AU80" i="6"/>
  <c r="V61"/>
  <c r="V62"/>
  <c r="P15" i="7" l="1"/>
  <c r="U82" i="6"/>
  <c r="AU82"/>
  <c r="AN15" i="8"/>
  <c r="Y34" i="6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X34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X33"/>
  <c r="F34"/>
  <c r="G34"/>
  <c r="H34"/>
  <c r="I34"/>
  <c r="J34"/>
  <c r="K34"/>
  <c r="L34"/>
  <c r="M34"/>
  <c r="N34"/>
  <c r="O34"/>
  <c r="P34"/>
  <c r="Q34"/>
  <c r="R34"/>
  <c r="S34"/>
  <c r="T34"/>
  <c r="E34"/>
  <c r="F33"/>
  <c r="G33"/>
  <c r="H33"/>
  <c r="I33"/>
  <c r="J33"/>
  <c r="K33"/>
  <c r="L33"/>
  <c r="M33"/>
  <c r="N33"/>
  <c r="O33"/>
  <c r="P33"/>
  <c r="Q33"/>
  <c r="R33"/>
  <c r="S33"/>
  <c r="T33"/>
  <c r="E33"/>
  <c r="V39"/>
  <c r="V40"/>
  <c r="V41"/>
  <c r="V42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X24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Y23"/>
  <c r="Z23"/>
  <c r="X23"/>
  <c r="F24"/>
  <c r="G24"/>
  <c r="H24"/>
  <c r="I24"/>
  <c r="J24"/>
  <c r="K24"/>
  <c r="L24"/>
  <c r="M24"/>
  <c r="N24"/>
  <c r="O24"/>
  <c r="P24"/>
  <c r="Q24"/>
  <c r="R24"/>
  <c r="S24"/>
  <c r="T24"/>
  <c r="E24"/>
  <c r="F23"/>
  <c r="G23"/>
  <c r="H23"/>
  <c r="I23"/>
  <c r="J23"/>
  <c r="K23"/>
  <c r="L23"/>
  <c r="M23"/>
  <c r="N23"/>
  <c r="O23"/>
  <c r="P23"/>
  <c r="Q23"/>
  <c r="R23"/>
  <c r="S23"/>
  <c r="T23"/>
  <c r="E23"/>
  <c r="AS33"/>
  <c r="AS34"/>
  <c r="AS23"/>
  <c r="AS24"/>
  <c r="AS21" l="1"/>
  <c r="AS22"/>
  <c r="BF21" i="7"/>
  <c r="BF23"/>
  <c r="BF43"/>
  <c r="BF45"/>
  <c r="BF46"/>
  <c r="BF51"/>
  <c r="BF52"/>
  <c r="BF53"/>
  <c r="BF57"/>
  <c r="BF55" l="1"/>
  <c r="BF19"/>
  <c r="BF20"/>
  <c r="BF22"/>
  <c r="BF24"/>
  <c r="BF25"/>
  <c r="BF26"/>
  <c r="BF27"/>
  <c r="BF28"/>
  <c r="BF29"/>
  <c r="BF30"/>
  <c r="BF31"/>
  <c r="BF44"/>
  <c r="E17"/>
  <c r="Y35"/>
  <c r="Y15" s="1"/>
  <c r="Z35"/>
  <c r="Z15" s="1"/>
  <c r="AA35"/>
  <c r="AA15" s="1"/>
  <c r="AB35"/>
  <c r="AB15" s="1"/>
  <c r="AC35"/>
  <c r="AC15" s="1"/>
  <c r="AD35"/>
  <c r="AD15" s="1"/>
  <c r="AE35"/>
  <c r="AE15" s="1"/>
  <c r="AF35"/>
  <c r="AF15" s="1"/>
  <c r="AP37"/>
  <c r="AQ37"/>
  <c r="AR37"/>
  <c r="AS37"/>
  <c r="AT37"/>
  <c r="AP38"/>
  <c r="AQ38"/>
  <c r="AQ36" s="1"/>
  <c r="AR38"/>
  <c r="AR36" s="1"/>
  <c r="AS38"/>
  <c r="AS36" s="1"/>
  <c r="AT38"/>
  <c r="BF58"/>
  <c r="AK17"/>
  <c r="AK18"/>
  <c r="AV35" l="1"/>
  <c r="AP36"/>
  <c r="AV38"/>
  <c r="AE36"/>
  <c r="AC36"/>
  <c r="AA36"/>
  <c r="Y36"/>
  <c r="X36"/>
  <c r="AF36"/>
  <c r="AD36"/>
  <c r="AB36"/>
  <c r="Z36"/>
  <c r="AO40" i="8"/>
  <c r="AP40"/>
  <c r="AQ40"/>
  <c r="AR40"/>
  <c r="AS40"/>
  <c r="AT40"/>
  <c r="T56"/>
  <c r="V56" s="1"/>
  <c r="BF56" s="1"/>
  <c r="AV36" i="7" l="1"/>
  <c r="BF38"/>
  <c r="BF37"/>
  <c r="Y42" i="8"/>
  <c r="Y40" s="1"/>
  <c r="Z42"/>
  <c r="Z40" s="1"/>
  <c r="AA42"/>
  <c r="AA40" s="1"/>
  <c r="AB42"/>
  <c r="AB40" s="1"/>
  <c r="AC42"/>
  <c r="AC40" s="1"/>
  <c r="AD42"/>
  <c r="AD40" s="1"/>
  <c r="AE42"/>
  <c r="AE40" s="1"/>
  <c r="AF42"/>
  <c r="AF40" s="1"/>
  <c r="AG42"/>
  <c r="AG40" s="1"/>
  <c r="AH42"/>
  <c r="AH40" s="1"/>
  <c r="AI42"/>
  <c r="AI40" s="1"/>
  <c r="AJ42"/>
  <c r="AJ40" s="1"/>
  <c r="X42"/>
  <c r="Y41"/>
  <c r="Y39" s="1"/>
  <c r="Z41"/>
  <c r="Z39" s="1"/>
  <c r="AA41"/>
  <c r="AA39" s="1"/>
  <c r="AB41"/>
  <c r="AB39" s="1"/>
  <c r="AC41"/>
  <c r="AC39" s="1"/>
  <c r="AD41"/>
  <c r="AD39" s="1"/>
  <c r="AE41"/>
  <c r="AF41"/>
  <c r="AF39" s="1"/>
  <c r="AG41"/>
  <c r="AG39" s="1"/>
  <c r="AH41"/>
  <c r="AH39" s="1"/>
  <c r="AI41"/>
  <c r="AI39" s="1"/>
  <c r="AJ41"/>
  <c r="AJ39" s="1"/>
  <c r="BF45"/>
  <c r="AE39" l="1"/>
  <c r="AV41"/>
  <c r="X40"/>
  <c r="AV40" s="1"/>
  <c r="Y26"/>
  <c r="AA26"/>
  <c r="AB26"/>
  <c r="AC26"/>
  <c r="AD26"/>
  <c r="AE26"/>
  <c r="AF26"/>
  <c r="AG26"/>
  <c r="AH26"/>
  <c r="AI26"/>
  <c r="AJ26"/>
  <c r="Y25"/>
  <c r="Z25"/>
  <c r="AB25"/>
  <c r="AC25"/>
  <c r="AD25"/>
  <c r="AE25"/>
  <c r="AF25"/>
  <c r="AG25"/>
  <c r="AH25"/>
  <c r="AI25"/>
  <c r="AJ25"/>
  <c r="S26"/>
  <c r="T26"/>
  <c r="S25"/>
  <c r="T25"/>
  <c r="AA25"/>
  <c r="BF31"/>
  <c r="BF32"/>
  <c r="BF33"/>
  <c r="BF34"/>
  <c r="BF35"/>
  <c r="BF36"/>
  <c r="BF37"/>
  <c r="BF38"/>
  <c r="Y18"/>
  <c r="Z18"/>
  <c r="AA18"/>
  <c r="AB18"/>
  <c r="AB16" s="1"/>
  <c r="AC18"/>
  <c r="AD18"/>
  <c r="AE18"/>
  <c r="AF18"/>
  <c r="AG18"/>
  <c r="AH18"/>
  <c r="AI18"/>
  <c r="AJ18"/>
  <c r="AJ16" s="1"/>
  <c r="S39"/>
  <c r="T41"/>
  <c r="S40"/>
  <c r="T42"/>
  <c r="V42" s="1"/>
  <c r="BF22"/>
  <c r="BF23"/>
  <c r="BF24"/>
  <c r="BF29"/>
  <c r="BF30"/>
  <c r="BF43"/>
  <c r="S17"/>
  <c r="S18"/>
  <c r="AD16" l="1"/>
  <c r="AH16"/>
  <c r="AF16"/>
  <c r="T39"/>
  <c r="V41"/>
  <c r="S16"/>
  <c r="AI16"/>
  <c r="AG16"/>
  <c r="AE16"/>
  <c r="AC16"/>
  <c r="AA16"/>
  <c r="Y16"/>
  <c r="S15"/>
  <c r="T40"/>
  <c r="T18"/>
  <c r="T17"/>
  <c r="X26"/>
  <c r="X25"/>
  <c r="AV25" s="1"/>
  <c r="Z26"/>
  <c r="Z16" s="1"/>
  <c r="AV26" l="1"/>
  <c r="T16"/>
  <c r="Y70" i="6"/>
  <c r="Y68" s="1"/>
  <c r="Y44" s="1"/>
  <c r="Y22" s="1"/>
  <c r="Z70"/>
  <c r="Z68" s="1"/>
  <c r="Z44" s="1"/>
  <c r="Z22" s="1"/>
  <c r="AA70"/>
  <c r="AA68" s="1"/>
  <c r="AA44" s="1"/>
  <c r="AA22" s="1"/>
  <c r="AB70"/>
  <c r="AB68" s="1"/>
  <c r="AB44" s="1"/>
  <c r="AB22" s="1"/>
  <c r="AC70"/>
  <c r="AC68" s="1"/>
  <c r="AC44" s="1"/>
  <c r="AC22" s="1"/>
  <c r="AD70"/>
  <c r="AD68" s="1"/>
  <c r="AD44" s="1"/>
  <c r="AD22" s="1"/>
  <c r="AE70"/>
  <c r="AE68" s="1"/>
  <c r="AE44" s="1"/>
  <c r="AE22" s="1"/>
  <c r="AF70"/>
  <c r="AF68" s="1"/>
  <c r="AF44" s="1"/>
  <c r="AF22" s="1"/>
  <c r="AG70"/>
  <c r="AH70"/>
  <c r="AH68" s="1"/>
  <c r="AH44" s="1"/>
  <c r="AH22" s="1"/>
  <c r="AI70"/>
  <c r="AI68" s="1"/>
  <c r="AI44" s="1"/>
  <c r="AI22" s="1"/>
  <c r="AJ70"/>
  <c r="AJ68" s="1"/>
  <c r="AJ44" s="1"/>
  <c r="AJ22" s="1"/>
  <c r="AK70"/>
  <c r="AK68" s="1"/>
  <c r="AK44" s="1"/>
  <c r="AK22" s="1"/>
  <c r="AL70"/>
  <c r="AL68" s="1"/>
  <c r="AL44" s="1"/>
  <c r="AL22" s="1"/>
  <c r="AM70"/>
  <c r="AM68" s="1"/>
  <c r="AM44" s="1"/>
  <c r="AM22" s="1"/>
  <c r="AN70"/>
  <c r="AN68" s="1"/>
  <c r="AN44" s="1"/>
  <c r="AN22" s="1"/>
  <c r="AO70"/>
  <c r="AO68" s="1"/>
  <c r="AO44" s="1"/>
  <c r="AO22" s="1"/>
  <c r="AP70"/>
  <c r="AP68" s="1"/>
  <c r="AP44" s="1"/>
  <c r="AP22" s="1"/>
  <c r="AQ70"/>
  <c r="AQ68" s="1"/>
  <c r="AQ44" s="1"/>
  <c r="AQ22" s="1"/>
  <c r="AR70"/>
  <c r="AR68" s="1"/>
  <c r="AR44" s="1"/>
  <c r="AR22" s="1"/>
  <c r="X70"/>
  <c r="X68" s="1"/>
  <c r="X44" s="1"/>
  <c r="X22" s="1"/>
  <c r="Y69"/>
  <c r="Y67" s="1"/>
  <c r="Y43" s="1"/>
  <c r="Y21" s="1"/>
  <c r="Z69"/>
  <c r="Z67" s="1"/>
  <c r="Z43" s="1"/>
  <c r="Z21" s="1"/>
  <c r="AA69"/>
  <c r="AA67" s="1"/>
  <c r="AA43" s="1"/>
  <c r="AA21" s="1"/>
  <c r="AB69"/>
  <c r="AB67" s="1"/>
  <c r="AB43" s="1"/>
  <c r="AB21" s="1"/>
  <c r="AC69"/>
  <c r="AC67" s="1"/>
  <c r="AC43" s="1"/>
  <c r="AC21" s="1"/>
  <c r="AD69"/>
  <c r="AD67" s="1"/>
  <c r="AD43" s="1"/>
  <c r="AD21" s="1"/>
  <c r="AE69"/>
  <c r="AE67" s="1"/>
  <c r="AE43" s="1"/>
  <c r="AE21" s="1"/>
  <c r="AF69"/>
  <c r="AF67" s="1"/>
  <c r="AF43" s="1"/>
  <c r="AF21" s="1"/>
  <c r="AG69"/>
  <c r="AG67" s="1"/>
  <c r="AG43" s="1"/>
  <c r="AG21" s="1"/>
  <c r="AH69"/>
  <c r="AH67" s="1"/>
  <c r="AH43" s="1"/>
  <c r="AH21" s="1"/>
  <c r="AI69"/>
  <c r="AI67" s="1"/>
  <c r="AI43" s="1"/>
  <c r="AI21" s="1"/>
  <c r="AJ69"/>
  <c r="AJ67" s="1"/>
  <c r="AJ43" s="1"/>
  <c r="AJ21" s="1"/>
  <c r="AK69"/>
  <c r="AK67" s="1"/>
  <c r="AK43" s="1"/>
  <c r="AK21" s="1"/>
  <c r="AL69"/>
  <c r="AL67" s="1"/>
  <c r="AL43" s="1"/>
  <c r="AL21" s="1"/>
  <c r="AM69"/>
  <c r="AM67" s="1"/>
  <c r="AM43" s="1"/>
  <c r="AM21" s="1"/>
  <c r="AN69"/>
  <c r="AN67" s="1"/>
  <c r="AN43" s="1"/>
  <c r="AN21" s="1"/>
  <c r="AO69"/>
  <c r="AO67" s="1"/>
  <c r="AO43" s="1"/>
  <c r="AO21" s="1"/>
  <c r="AP69"/>
  <c r="AP67" s="1"/>
  <c r="AP43" s="1"/>
  <c r="AP21" s="1"/>
  <c r="AQ69"/>
  <c r="AQ67" s="1"/>
  <c r="AQ43" s="1"/>
  <c r="AQ21" s="1"/>
  <c r="AR69"/>
  <c r="AR67" s="1"/>
  <c r="AR43" s="1"/>
  <c r="AR21" s="1"/>
  <c r="X69"/>
  <c r="V37"/>
  <c r="V38"/>
  <c r="V29"/>
  <c r="V30"/>
  <c r="AG68" l="1"/>
  <c r="AW70"/>
  <c r="X67"/>
  <c r="AW69"/>
  <c r="AS80"/>
  <c r="AS81"/>
  <c r="F40" i="8"/>
  <c r="G40"/>
  <c r="H40"/>
  <c r="I40"/>
  <c r="J40"/>
  <c r="K40"/>
  <c r="L40"/>
  <c r="M40"/>
  <c r="N40"/>
  <c r="O40"/>
  <c r="P40"/>
  <c r="Q40"/>
  <c r="R40"/>
  <c r="E40"/>
  <c r="F39"/>
  <c r="G39"/>
  <c r="H39"/>
  <c r="I39"/>
  <c r="J39"/>
  <c r="K39"/>
  <c r="L39"/>
  <c r="M39"/>
  <c r="N39"/>
  <c r="O39"/>
  <c r="P39"/>
  <c r="Q39"/>
  <c r="R39"/>
  <c r="E39"/>
  <c r="V39" l="1"/>
  <c r="V40"/>
  <c r="AW67" i="6"/>
  <c r="X43"/>
  <c r="X21" s="1"/>
  <c r="AG44"/>
  <c r="AW68"/>
  <c r="BF42" i="8"/>
  <c r="BF41"/>
  <c r="AS82" i="6"/>
  <c r="AG22" l="1"/>
  <c r="AW44"/>
  <c r="F48" i="7"/>
  <c r="F35" s="1"/>
  <c r="G48"/>
  <c r="G35" s="1"/>
  <c r="H48"/>
  <c r="H35" s="1"/>
  <c r="I48"/>
  <c r="I35" s="1"/>
  <c r="J48"/>
  <c r="J35" s="1"/>
  <c r="K48"/>
  <c r="K35" s="1"/>
  <c r="E48"/>
  <c r="F49"/>
  <c r="F36" s="1"/>
  <c r="G49"/>
  <c r="G36" s="1"/>
  <c r="H49"/>
  <c r="H36" s="1"/>
  <c r="I49"/>
  <c r="I36" s="1"/>
  <c r="J49"/>
  <c r="J36" s="1"/>
  <c r="K49"/>
  <c r="K36" s="1"/>
  <c r="E49"/>
  <c r="F18"/>
  <c r="F16" s="1"/>
  <c r="G18"/>
  <c r="H18"/>
  <c r="I18"/>
  <c r="J18"/>
  <c r="K18"/>
  <c r="E18"/>
  <c r="F17"/>
  <c r="G17"/>
  <c r="H17"/>
  <c r="I17"/>
  <c r="J17"/>
  <c r="K17"/>
  <c r="X17"/>
  <c r="X18"/>
  <c r="I16" l="1"/>
  <c r="H16"/>
  <c r="G16"/>
  <c r="H15"/>
  <c r="V18"/>
  <c r="F15"/>
  <c r="V17"/>
  <c r="K15"/>
  <c r="E35"/>
  <c r="E15" s="1"/>
  <c r="V48"/>
  <c r="BF48" s="1"/>
  <c r="E36"/>
  <c r="V36" s="1"/>
  <c r="BF36" s="1"/>
  <c r="V49"/>
  <c r="BF49" s="1"/>
  <c r="X16"/>
  <c r="J16"/>
  <c r="K16"/>
  <c r="I15"/>
  <c r="J15"/>
  <c r="G15"/>
  <c r="S62" i="8"/>
  <c r="F25"/>
  <c r="G25"/>
  <c r="H25"/>
  <c r="I25"/>
  <c r="J25"/>
  <c r="K25"/>
  <c r="L25"/>
  <c r="M25"/>
  <c r="N25"/>
  <c r="O25"/>
  <c r="P25"/>
  <c r="Q25"/>
  <c r="R25"/>
  <c r="F26"/>
  <c r="G26"/>
  <c r="H26"/>
  <c r="I26"/>
  <c r="J26"/>
  <c r="K26"/>
  <c r="L26"/>
  <c r="M26"/>
  <c r="N26"/>
  <c r="O26"/>
  <c r="P26"/>
  <c r="Q26"/>
  <c r="R26"/>
  <c r="X17"/>
  <c r="AM17"/>
  <c r="AM18"/>
  <c r="AM16" s="1"/>
  <c r="F69" i="6"/>
  <c r="F67" s="1"/>
  <c r="G69"/>
  <c r="G67" s="1"/>
  <c r="H69"/>
  <c r="H67" s="1"/>
  <c r="I69"/>
  <c r="I67" s="1"/>
  <c r="J69"/>
  <c r="J67" s="1"/>
  <c r="K69"/>
  <c r="K67" s="1"/>
  <c r="L69"/>
  <c r="L67" s="1"/>
  <c r="M69"/>
  <c r="M67" s="1"/>
  <c r="N69"/>
  <c r="N67" s="1"/>
  <c r="O69"/>
  <c r="O67" s="1"/>
  <c r="P69"/>
  <c r="P67" s="1"/>
  <c r="Q69"/>
  <c r="Q67" s="1"/>
  <c r="R69"/>
  <c r="R67" s="1"/>
  <c r="S69"/>
  <c r="S67" s="1"/>
  <c r="T69"/>
  <c r="T67" s="1"/>
  <c r="F70"/>
  <c r="F68" s="1"/>
  <c r="G70"/>
  <c r="G68" s="1"/>
  <c r="H70"/>
  <c r="H68" s="1"/>
  <c r="I70"/>
  <c r="I68" s="1"/>
  <c r="J70"/>
  <c r="J68" s="1"/>
  <c r="K70"/>
  <c r="K68" s="1"/>
  <c r="L70"/>
  <c r="L68" s="1"/>
  <c r="M70"/>
  <c r="M68" s="1"/>
  <c r="N70"/>
  <c r="N68" s="1"/>
  <c r="O70"/>
  <c r="O68" s="1"/>
  <c r="P70"/>
  <c r="P68" s="1"/>
  <c r="Q70"/>
  <c r="Q68" s="1"/>
  <c r="R70"/>
  <c r="R68" s="1"/>
  <c r="S70"/>
  <c r="S68" s="1"/>
  <c r="T70"/>
  <c r="T68" s="1"/>
  <c r="E70"/>
  <c r="E68" s="1"/>
  <c r="E69"/>
  <c r="E67" s="1"/>
  <c r="V71"/>
  <c r="V72"/>
  <c r="AM15" i="8" l="1"/>
  <c r="V15" i="7"/>
  <c r="V35"/>
  <c r="BF35" s="1"/>
  <c r="E16"/>
  <c r="V16" s="1"/>
  <c r="X15" i="8"/>
  <c r="BF40"/>
  <c r="BF28"/>
  <c r="E26"/>
  <c r="V26" s="1"/>
  <c r="E25"/>
  <c r="V25" s="1"/>
  <c r="BF27"/>
  <c r="BF71" i="6"/>
  <c r="V67"/>
  <c r="V68"/>
  <c r="BF72"/>
  <c r="V70"/>
  <c r="V69"/>
  <c r="V31"/>
  <c r="V32"/>
  <c r="AT24"/>
  <c r="AT23"/>
  <c r="AW24" l="1"/>
  <c r="AW23"/>
  <c r="BF26" i="8"/>
  <c r="BF25"/>
  <c r="BF68" i="6"/>
  <c r="BF70"/>
  <c r="BF69"/>
  <c r="BF19" i="8"/>
  <c r="BF20"/>
  <c r="BF21"/>
  <c r="AQ62" l="1"/>
  <c r="AU62"/>
  <c r="AU16"/>
  <c r="AU63" s="1"/>
  <c r="AP62"/>
  <c r="X18"/>
  <c r="Y17"/>
  <c r="Z17"/>
  <c r="Z15" s="1"/>
  <c r="AA17"/>
  <c r="AA15" s="1"/>
  <c r="AB17"/>
  <c r="AB15" s="1"/>
  <c r="AC17"/>
  <c r="AC15" s="1"/>
  <c r="AD17"/>
  <c r="AD15" s="1"/>
  <c r="AE17"/>
  <c r="AE15" s="1"/>
  <c r="AF17"/>
  <c r="AF15" s="1"/>
  <c r="AG17"/>
  <c r="AG15" s="1"/>
  <c r="AH17"/>
  <c r="AH15" s="1"/>
  <c r="AI17"/>
  <c r="AJ17"/>
  <c r="AJ15" s="1"/>
  <c r="AK17"/>
  <c r="AL17"/>
  <c r="AL15" s="1"/>
  <c r="R17"/>
  <c r="R15" s="1"/>
  <c r="R18"/>
  <c r="R16" s="1"/>
  <c r="AO16"/>
  <c r="AP16"/>
  <c r="AQ16"/>
  <c r="AR16"/>
  <c r="AS16"/>
  <c r="AT16"/>
  <c r="AT34" i="6"/>
  <c r="AT33"/>
  <c r="AK15" i="8" l="1"/>
  <c r="AV15" s="1"/>
  <c r="AV17"/>
  <c r="AI15"/>
  <c r="AW34" i="6"/>
  <c r="AW22" s="1"/>
  <c r="AT22"/>
  <c r="AW33"/>
  <c r="AT21"/>
  <c r="X16" i="8"/>
  <c r="Y15"/>
  <c r="AU64"/>
  <c r="T43" i="6"/>
  <c r="F43"/>
  <c r="G43"/>
  <c r="H43"/>
  <c r="I43"/>
  <c r="J43"/>
  <c r="K43"/>
  <c r="L43"/>
  <c r="M43"/>
  <c r="N43"/>
  <c r="O43"/>
  <c r="P43"/>
  <c r="Q43"/>
  <c r="R43"/>
  <c r="S43"/>
  <c r="E43"/>
  <c r="E21" s="1"/>
  <c r="F44" i="1"/>
  <c r="G44"/>
  <c r="H44"/>
  <c r="I44"/>
  <c r="J44"/>
  <c r="K44"/>
  <c r="L44"/>
  <c r="M44"/>
  <c r="N44"/>
  <c r="O44"/>
  <c r="P44"/>
  <c r="Q44"/>
  <c r="R44"/>
  <c r="S44"/>
  <c r="T44"/>
  <c r="E44"/>
  <c r="AV62" i="8" l="1"/>
  <c r="V43" i="6"/>
  <c r="E80"/>
  <c r="V44" i="1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X18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X17"/>
  <c r="X15" s="1"/>
  <c r="F18"/>
  <c r="G18"/>
  <c r="H18"/>
  <c r="I18"/>
  <c r="J18"/>
  <c r="K18"/>
  <c r="L18"/>
  <c r="M18"/>
  <c r="N18"/>
  <c r="O18"/>
  <c r="P18"/>
  <c r="Q18"/>
  <c r="R18"/>
  <c r="S18"/>
  <c r="T18"/>
  <c r="F17"/>
  <c r="G17"/>
  <c r="H17"/>
  <c r="I17"/>
  <c r="J17"/>
  <c r="K17"/>
  <c r="L17"/>
  <c r="M17"/>
  <c r="N17"/>
  <c r="O17"/>
  <c r="P17"/>
  <c r="Q17"/>
  <c r="R17"/>
  <c r="S17"/>
  <c r="T17"/>
  <c r="E18"/>
  <c r="E17"/>
  <c r="E15" s="1"/>
  <c r="E65" s="1"/>
  <c r="AT16" i="7" l="1"/>
  <c r="AH17" l="1"/>
  <c r="AI17"/>
  <c r="AJ17"/>
  <c r="V49" i="6" l="1"/>
  <c r="V50"/>
  <c r="AV40" i="1" l="1"/>
  <c r="AV41"/>
  <c r="AV42"/>
  <c r="V40"/>
  <c r="V39"/>
  <c r="BF39" s="1"/>
  <c r="V41"/>
  <c r="V42"/>
  <c r="BF41" l="1"/>
  <c r="BF42"/>
  <c r="BF40"/>
  <c r="AT56" l="1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AV62"/>
  <c r="AV61"/>
  <c r="V60" i="6" l="1"/>
  <c r="V59"/>
  <c r="AW43" l="1"/>
  <c r="AQ44" i="1"/>
  <c r="AW21" i="6" l="1"/>
  <c r="AT81"/>
  <c r="AR81"/>
  <c r="AV38" i="1"/>
  <c r="AV36"/>
  <c r="AS18" i="7"/>
  <c r="AS16" s="1"/>
  <c r="AR18"/>
  <c r="AR16" s="1"/>
  <c r="AQ18"/>
  <c r="AQ16" s="1"/>
  <c r="AS17"/>
  <c r="AR17"/>
  <c r="AQ17"/>
  <c r="AJ18"/>
  <c r="AI18"/>
  <c r="AH18"/>
  <c r="AS63" i="8"/>
  <c r="AQ63"/>
  <c r="AT63"/>
  <c r="AR63"/>
  <c r="AL18"/>
  <c r="AL16" s="1"/>
  <c r="AK18"/>
  <c r="Q18"/>
  <c r="Q16" s="1"/>
  <c r="P18"/>
  <c r="P16" s="1"/>
  <c r="O18"/>
  <c r="O16" s="1"/>
  <c r="N18"/>
  <c r="N16" s="1"/>
  <c r="M18"/>
  <c r="M16" s="1"/>
  <c r="L18"/>
  <c r="L16" s="1"/>
  <c r="K18"/>
  <c r="K16" s="1"/>
  <c r="J18"/>
  <c r="J16" s="1"/>
  <c r="I18"/>
  <c r="I16" s="1"/>
  <c r="H18"/>
  <c r="H16" s="1"/>
  <c r="G18"/>
  <c r="G16" s="1"/>
  <c r="F18"/>
  <c r="F16" s="1"/>
  <c r="E18"/>
  <c r="Q17"/>
  <c r="Q15" s="1"/>
  <c r="P17"/>
  <c r="P15" s="1"/>
  <c r="O17"/>
  <c r="O15" s="1"/>
  <c r="N17"/>
  <c r="N15" s="1"/>
  <c r="M17"/>
  <c r="M15" s="1"/>
  <c r="L17"/>
  <c r="L15" s="1"/>
  <c r="K17"/>
  <c r="K15" s="1"/>
  <c r="J17"/>
  <c r="J15" s="1"/>
  <c r="I17"/>
  <c r="I15" s="1"/>
  <c r="H17"/>
  <c r="H15" s="1"/>
  <c r="G17"/>
  <c r="G15" s="1"/>
  <c r="F17"/>
  <c r="F15" s="1"/>
  <c r="E17"/>
  <c r="E15" l="1"/>
  <c r="V17"/>
  <c r="BF17" s="1"/>
  <c r="E16"/>
  <c r="V16" s="1"/>
  <c r="V18"/>
  <c r="AK16"/>
  <c r="AJ63"/>
  <c r="AL63"/>
  <c r="G62"/>
  <c r="I62"/>
  <c r="K62"/>
  <c r="M62"/>
  <c r="O62"/>
  <c r="H62"/>
  <c r="L62"/>
  <c r="P62"/>
  <c r="N63"/>
  <c r="P63"/>
  <c r="AK62"/>
  <c r="I63"/>
  <c r="M63"/>
  <c r="Q63"/>
  <c r="E62"/>
  <c r="R63"/>
  <c r="AS62"/>
  <c r="AR62"/>
  <c r="AT62" i="7"/>
  <c r="AS62"/>
  <c r="AR62"/>
  <c r="AQ62"/>
  <c r="AV16" i="8" l="1"/>
  <c r="AV63" s="1"/>
  <c r="AK63"/>
  <c r="AK64" s="1"/>
  <c r="BF18"/>
  <c r="AD62"/>
  <c r="AD63" s="1"/>
  <c r="AD64" s="1"/>
  <c r="Q62"/>
  <c r="Q64" s="1"/>
  <c r="M64"/>
  <c r="AH62"/>
  <c r="Z62"/>
  <c r="Y62"/>
  <c r="AS64"/>
  <c r="AJ62"/>
  <c r="AL62"/>
  <c r="AB62"/>
  <c r="AQ61" i="7"/>
  <c r="AQ63" s="1"/>
  <c r="AS61"/>
  <c r="AS63" s="1"/>
  <c r="AR61"/>
  <c r="AR63" s="1"/>
  <c r="AR64" i="8"/>
  <c r="S63"/>
  <c r="S64" s="1"/>
  <c r="K63"/>
  <c r="K64" s="1"/>
  <c r="L63"/>
  <c r="L64" s="1"/>
  <c r="T63"/>
  <c r="AC62"/>
  <c r="AO62"/>
  <c r="R62"/>
  <c r="R64" s="1"/>
  <c r="J62"/>
  <c r="AA62"/>
  <c r="O63"/>
  <c r="O64" s="1"/>
  <c r="J63"/>
  <c r="H63"/>
  <c r="H64" s="1"/>
  <c r="AG62"/>
  <c r="N62"/>
  <c r="N64" s="1"/>
  <c r="I64"/>
  <c r="AT62"/>
  <c r="P64"/>
  <c r="AN62"/>
  <c r="AM62"/>
  <c r="AI62"/>
  <c r="AF62"/>
  <c r="AE62"/>
  <c r="AP18" i="7"/>
  <c r="AP16" s="1"/>
  <c r="AO18"/>
  <c r="AN18"/>
  <c r="AM18"/>
  <c r="AL18"/>
  <c r="AP17"/>
  <c r="AO17"/>
  <c r="AN17"/>
  <c r="AM17"/>
  <c r="AL17"/>
  <c r="AR80" i="6"/>
  <c r="V52"/>
  <c r="BF52" s="1"/>
  <c r="V51"/>
  <c r="BF51" s="1"/>
  <c r="V28"/>
  <c r="V27"/>
  <c r="AR82" l="1"/>
  <c r="AT80"/>
  <c r="X62" i="8"/>
  <c r="AL64"/>
  <c r="AB63"/>
  <c r="AB64" s="1"/>
  <c r="AJ64"/>
  <c r="AN63"/>
  <c r="AN64" s="1"/>
  <c r="Z63"/>
  <c r="Z64" s="1"/>
  <c r="AF63"/>
  <c r="AF64" s="1"/>
  <c r="AN61" i="7"/>
  <c r="AT61"/>
  <c r="AI61"/>
  <c r="AJ61"/>
  <c r="AQ64" i="8"/>
  <c r="AT64"/>
  <c r="J64"/>
  <c r="G63"/>
  <c r="T61" i="7"/>
  <c r="S61"/>
  <c r="V33" i="6"/>
  <c r="AQ80"/>
  <c r="AK61" i="7"/>
  <c r="R62"/>
  <c r="S62"/>
  <c r="AO61"/>
  <c r="AL61"/>
  <c r="AM61"/>
  <c r="AO62"/>
  <c r="AP62"/>
  <c r="AP61"/>
  <c r="R61"/>
  <c r="F62" i="8"/>
  <c r="F63"/>
  <c r="T62" i="7"/>
  <c r="AQ81" i="6"/>
  <c r="AV64" i="1"/>
  <c r="BF64" s="1"/>
  <c r="AV63"/>
  <c r="BF63" s="1"/>
  <c r="AV60"/>
  <c r="BF60" s="1"/>
  <c r="AV59"/>
  <c r="BF59" s="1"/>
  <c r="AV58"/>
  <c r="BF58" s="1"/>
  <c r="AV57"/>
  <c r="BF57" s="1"/>
  <c r="AV54"/>
  <c r="AV53"/>
  <c r="AV52"/>
  <c r="AV51"/>
  <c r="AV50"/>
  <c r="AV46"/>
  <c r="AV22"/>
  <c r="AV34"/>
  <c r="AV32"/>
  <c r="AV31"/>
  <c r="AV30"/>
  <c r="AV28"/>
  <c r="AV26"/>
  <c r="AV24"/>
  <c r="AV20"/>
  <c r="AV17"/>
  <c r="V36"/>
  <c r="BF36" s="1"/>
  <c r="V35"/>
  <c r="BF35" s="1"/>
  <c r="AT44"/>
  <c r="AL63" i="7" l="1"/>
  <c r="AT63"/>
  <c r="AT82" i="6"/>
  <c r="G64" i="8"/>
  <c r="S63" i="7"/>
  <c r="AN63"/>
  <c r="E61"/>
  <c r="AO63" i="8"/>
  <c r="AO64" s="1"/>
  <c r="AI63"/>
  <c r="AI64" s="1"/>
  <c r="AC63"/>
  <c r="AC64" s="1"/>
  <c r="AP63"/>
  <c r="AP64" s="1"/>
  <c r="AH63"/>
  <c r="AH64" s="1"/>
  <c r="Y63"/>
  <c r="Y64" s="1"/>
  <c r="AG63"/>
  <c r="AG64" s="1"/>
  <c r="AE63"/>
  <c r="AE64" s="1"/>
  <c r="AM63"/>
  <c r="AM64" s="1"/>
  <c r="X63"/>
  <c r="X64" s="1"/>
  <c r="T63" i="7"/>
  <c r="AJ63"/>
  <c r="AQ82" i="6"/>
  <c r="AT15" i="1"/>
  <c r="AT65" s="1"/>
  <c r="AT16"/>
  <c r="AT66" s="1"/>
  <c r="AV56"/>
  <c r="BF56" s="1"/>
  <c r="R63" i="7"/>
  <c r="AK63"/>
  <c r="AO63"/>
  <c r="AM63"/>
  <c r="AI63"/>
  <c r="AP63"/>
  <c r="F64" i="8"/>
  <c r="AV55" i="1"/>
  <c r="BF55" s="1"/>
  <c r="F44" i="6"/>
  <c r="G44"/>
  <c r="H44"/>
  <c r="I44"/>
  <c r="J44"/>
  <c r="K44"/>
  <c r="L44"/>
  <c r="M44"/>
  <c r="N44"/>
  <c r="O44"/>
  <c r="P44"/>
  <c r="Q44"/>
  <c r="R44"/>
  <c r="S44"/>
  <c r="T44"/>
  <c r="E44"/>
  <c r="E22" s="1"/>
  <c r="BF42"/>
  <c r="T21"/>
  <c r="AF18" i="7"/>
  <c r="AF16" s="1"/>
  <c r="AE18"/>
  <c r="AE16" s="1"/>
  <c r="AD18"/>
  <c r="AD16" s="1"/>
  <c r="AC18"/>
  <c r="AC16" s="1"/>
  <c r="AB18"/>
  <c r="AB16" s="1"/>
  <c r="AA18"/>
  <c r="AA16" s="1"/>
  <c r="Z18"/>
  <c r="Z16" s="1"/>
  <c r="Y18"/>
  <c r="AF17"/>
  <c r="AE17"/>
  <c r="AD17"/>
  <c r="AC17"/>
  <c r="AB17"/>
  <c r="AA17"/>
  <c r="Z17"/>
  <c r="Y17"/>
  <c r="AV15" l="1"/>
  <c r="BF17"/>
  <c r="Y16"/>
  <c r="AV16" s="1"/>
  <c r="BF18"/>
  <c r="E63" i="8"/>
  <c r="V63" s="1"/>
  <c r="BF16"/>
  <c r="AT67" i="1"/>
  <c r="AH61" i="7"/>
  <c r="AD61"/>
  <c r="AF61"/>
  <c r="AA61"/>
  <c r="AE61"/>
  <c r="E62"/>
  <c r="H62"/>
  <c r="P62"/>
  <c r="AD62"/>
  <c r="AB62"/>
  <c r="AF62"/>
  <c r="L62"/>
  <c r="AG61"/>
  <c r="AA62"/>
  <c r="AE62"/>
  <c r="M62"/>
  <c r="H61"/>
  <c r="L61"/>
  <c r="P61"/>
  <c r="K61"/>
  <c r="AC62"/>
  <c r="O61"/>
  <c r="G61"/>
  <c r="I62"/>
  <c r="Q62"/>
  <c r="G62"/>
  <c r="K62"/>
  <c r="O62"/>
  <c r="F61"/>
  <c r="J61"/>
  <c r="N61"/>
  <c r="F62"/>
  <c r="J62"/>
  <c r="N62"/>
  <c r="I61"/>
  <c r="M61"/>
  <c r="Q61"/>
  <c r="Z61"/>
  <c r="AC61"/>
  <c r="E64" i="8" l="1"/>
  <c r="BF63"/>
  <c r="AA63"/>
  <c r="AA64" s="1"/>
  <c r="AV64" s="1"/>
  <c r="AH63" i="7"/>
  <c r="Y61"/>
  <c r="L63"/>
  <c r="AF63"/>
  <c r="AA63"/>
  <c r="K63"/>
  <c r="Z62"/>
  <c r="Z63" s="1"/>
  <c r="AC63"/>
  <c r="AG63"/>
  <c r="AE63"/>
  <c r="F63"/>
  <c r="AB61"/>
  <c r="AB63" s="1"/>
  <c r="M63"/>
  <c r="I63"/>
  <c r="J63"/>
  <c r="N63"/>
  <c r="Q63"/>
  <c r="H63"/>
  <c r="P63"/>
  <c r="G63"/>
  <c r="AD63"/>
  <c r="O63"/>
  <c r="X61"/>
  <c r="AV61" l="1"/>
  <c r="X62"/>
  <c r="X63" s="1"/>
  <c r="Y62"/>
  <c r="AV62" l="1"/>
  <c r="Y63"/>
  <c r="AV63" s="1"/>
  <c r="BF16"/>
  <c r="BF15"/>
  <c r="E17" i="6"/>
  <c r="F17"/>
  <c r="F15" s="1"/>
  <c r="G17"/>
  <c r="G15" s="1"/>
  <c r="H17"/>
  <c r="H15" s="1"/>
  <c r="I17"/>
  <c r="I15" s="1"/>
  <c r="J17"/>
  <c r="J15" s="1"/>
  <c r="K17"/>
  <c r="K15" s="1"/>
  <c r="L17"/>
  <c r="L15" s="1"/>
  <c r="M17"/>
  <c r="M15" s="1"/>
  <c r="N17"/>
  <c r="N15" s="1"/>
  <c r="O17"/>
  <c r="O15" s="1"/>
  <c r="P17"/>
  <c r="P15" s="1"/>
  <c r="Q17"/>
  <c r="Q15" s="1"/>
  <c r="R17"/>
  <c r="R15" s="1"/>
  <c r="S17"/>
  <c r="S15" s="1"/>
  <c r="T17"/>
  <c r="T15" s="1"/>
  <c r="T80" s="1"/>
  <c r="E18"/>
  <c r="E16" s="1"/>
  <c r="F18"/>
  <c r="F16" s="1"/>
  <c r="G18"/>
  <c r="G16" s="1"/>
  <c r="H18"/>
  <c r="H16" s="1"/>
  <c r="I18"/>
  <c r="I16" s="1"/>
  <c r="J18"/>
  <c r="J16" s="1"/>
  <c r="K18"/>
  <c r="K16" s="1"/>
  <c r="L18"/>
  <c r="L16" s="1"/>
  <c r="M18"/>
  <c r="M16" s="1"/>
  <c r="N18"/>
  <c r="N16" s="1"/>
  <c r="O18"/>
  <c r="O16" s="1"/>
  <c r="P18"/>
  <c r="P16" s="1"/>
  <c r="Q18"/>
  <c r="Q16" s="1"/>
  <c r="R18"/>
  <c r="R16" s="1"/>
  <c r="S18"/>
  <c r="S16" s="1"/>
  <c r="T18"/>
  <c r="T16" s="1"/>
  <c r="V19"/>
  <c r="BF19" s="1"/>
  <c r="V20"/>
  <c r="BF20" s="1"/>
  <c r="V23"/>
  <c r="V25"/>
  <c r="V26"/>
  <c r="V35"/>
  <c r="BF35" s="1"/>
  <c r="V36"/>
  <c r="BF36" s="1"/>
  <c r="V47"/>
  <c r="V48"/>
  <c r="V53"/>
  <c r="V54"/>
  <c r="BF54" s="1"/>
  <c r="V55"/>
  <c r="V56"/>
  <c r="V58"/>
  <c r="AO81"/>
  <c r="AP81"/>
  <c r="AO80"/>
  <c r="AP80"/>
  <c r="V15" l="1"/>
  <c r="BF15" s="1"/>
  <c r="AK81"/>
  <c r="AG81"/>
  <c r="AC81"/>
  <c r="AO82"/>
  <c r="AP82"/>
  <c r="Q21"/>
  <c r="Q80" s="1"/>
  <c r="M21"/>
  <c r="M80" s="1"/>
  <c r="I21"/>
  <c r="I80" s="1"/>
  <c r="AJ81"/>
  <c r="AF81"/>
  <c r="AB81"/>
  <c r="AN81"/>
  <c r="R22"/>
  <c r="R81" s="1"/>
  <c r="F22"/>
  <c r="F81" s="1"/>
  <c r="V46"/>
  <c r="P21"/>
  <c r="P80" s="1"/>
  <c r="L21"/>
  <c r="L80" s="1"/>
  <c r="H21"/>
  <c r="H80" s="1"/>
  <c r="R21"/>
  <c r="R80" s="1"/>
  <c r="J21"/>
  <c r="J80" s="1"/>
  <c r="V45"/>
  <c r="V34"/>
  <c r="O22"/>
  <c r="O81" s="1"/>
  <c r="G22"/>
  <c r="G81" s="1"/>
  <c r="F21"/>
  <c r="F80" s="1"/>
  <c r="V18"/>
  <c r="BF18" s="1"/>
  <c r="AL81"/>
  <c r="AH81"/>
  <c r="AD81"/>
  <c r="N21"/>
  <c r="N80" s="1"/>
  <c r="AM81"/>
  <c r="AI81"/>
  <c r="AE81"/>
  <c r="AA81"/>
  <c r="T22"/>
  <c r="T81" s="1"/>
  <c r="P22"/>
  <c r="P81" s="1"/>
  <c r="L22"/>
  <c r="L81" s="1"/>
  <c r="Q22"/>
  <c r="Q81" s="1"/>
  <c r="M22"/>
  <c r="M81" s="1"/>
  <c r="I22"/>
  <c r="I81" s="1"/>
  <c r="S21"/>
  <c r="S80" s="1"/>
  <c r="O21"/>
  <c r="O80" s="1"/>
  <c r="K21"/>
  <c r="K80" s="1"/>
  <c r="V24"/>
  <c r="E63" i="7"/>
  <c r="V16" i="6"/>
  <c r="BF16" s="1"/>
  <c r="N22"/>
  <c r="N81" s="1"/>
  <c r="J22"/>
  <c r="J81" s="1"/>
  <c r="G21"/>
  <c r="G80" s="1"/>
  <c r="S22"/>
  <c r="S81" s="1"/>
  <c r="K22"/>
  <c r="K81" s="1"/>
  <c r="Z81"/>
  <c r="H22"/>
  <c r="H81" s="1"/>
  <c r="V17"/>
  <c r="BF17" s="1"/>
  <c r="V80" l="1"/>
  <c r="Y81"/>
  <c r="V21"/>
  <c r="Y80"/>
  <c r="AH80"/>
  <c r="AH82" s="1"/>
  <c r="AB80"/>
  <c r="AB82" s="1"/>
  <c r="AA80"/>
  <c r="AA82" s="1"/>
  <c r="AL80"/>
  <c r="AL82" s="1"/>
  <c r="AN80"/>
  <c r="AN82" s="1"/>
  <c r="AI80"/>
  <c r="AC80"/>
  <c r="AC82" s="1"/>
  <c r="AG80"/>
  <c r="AE80"/>
  <c r="AE82" s="1"/>
  <c r="Z80"/>
  <c r="Z82" s="1"/>
  <c r="AF80"/>
  <c r="AF82" s="1"/>
  <c r="AK80"/>
  <c r="AK82" s="1"/>
  <c r="AM80"/>
  <c r="AD80"/>
  <c r="AD82" s="1"/>
  <c r="AJ80"/>
  <c r="AJ82" s="1"/>
  <c r="V44"/>
  <c r="P82"/>
  <c r="T82"/>
  <c r="G82"/>
  <c r="H82"/>
  <c r="L82"/>
  <c r="I82"/>
  <c r="M82"/>
  <c r="O82"/>
  <c r="Q82"/>
  <c r="K82"/>
  <c r="X80"/>
  <c r="X81"/>
  <c r="J82"/>
  <c r="F82"/>
  <c r="S82"/>
  <c r="R82"/>
  <c r="N82"/>
  <c r="AW81" l="1"/>
  <c r="AI82"/>
  <c r="AW80"/>
  <c r="AG82"/>
  <c r="AM82"/>
  <c r="Y82"/>
  <c r="V22"/>
  <c r="E81"/>
  <c r="V81" s="1"/>
  <c r="E82" l="1"/>
  <c r="V82" s="1"/>
  <c r="X82" l="1"/>
  <c r="AW82" s="1"/>
  <c r="H16" i="1"/>
  <c r="L16"/>
  <c r="P16"/>
  <c r="V20"/>
  <c r="BF20" s="1"/>
  <c r="V21"/>
  <c r="BF21" s="1"/>
  <c r="V22"/>
  <c r="BF22" s="1"/>
  <c r="Y44"/>
  <c r="Z44"/>
  <c r="Z16" s="1"/>
  <c r="Z66" s="1"/>
  <c r="AA44"/>
  <c r="AB44"/>
  <c r="AC44"/>
  <c r="AD44"/>
  <c r="AE44"/>
  <c r="AE16" s="1"/>
  <c r="AE66" s="1"/>
  <c r="AF44"/>
  <c r="AF16" s="1"/>
  <c r="AF66" s="1"/>
  <c r="AG44"/>
  <c r="AH44"/>
  <c r="AH16" s="1"/>
  <c r="AH66" s="1"/>
  <c r="AI44"/>
  <c r="AJ44"/>
  <c r="AK44"/>
  <c r="AK16" s="1"/>
  <c r="AK66" s="1"/>
  <c r="AL44"/>
  <c r="AM44"/>
  <c r="AM16" s="1"/>
  <c r="AM66" s="1"/>
  <c r="AN44"/>
  <c r="AO44"/>
  <c r="AO16" s="1"/>
  <c r="AO66" s="1"/>
  <c r="AP44"/>
  <c r="AP16" s="1"/>
  <c r="AP66" s="1"/>
  <c r="AR44"/>
  <c r="AS44"/>
  <c r="X44"/>
  <c r="X16" s="1"/>
  <c r="X66" s="1"/>
  <c r="Y15"/>
  <c r="Z15"/>
  <c r="AA15"/>
  <c r="AC15"/>
  <c r="AD15"/>
  <c r="AE15"/>
  <c r="AF15"/>
  <c r="AG15"/>
  <c r="AH15"/>
  <c r="AI15"/>
  <c r="AJ15"/>
  <c r="AK15"/>
  <c r="AL15"/>
  <c r="AM15"/>
  <c r="AN15"/>
  <c r="AN65" s="1"/>
  <c r="AO15"/>
  <c r="AP15"/>
  <c r="AQ15"/>
  <c r="AR15"/>
  <c r="AS15"/>
  <c r="AS65" s="1"/>
  <c r="V19"/>
  <c r="BF19" s="1"/>
  <c r="V23"/>
  <c r="BF23" s="1"/>
  <c r="V24"/>
  <c r="BF24" s="1"/>
  <c r="V25"/>
  <c r="BF25" s="1"/>
  <c r="V26"/>
  <c r="BF26" s="1"/>
  <c r="V27"/>
  <c r="BF27" s="1"/>
  <c r="V28"/>
  <c r="BF28" s="1"/>
  <c r="V29"/>
  <c r="BF29" s="1"/>
  <c r="V30"/>
  <c r="BF30" s="1"/>
  <c r="V31"/>
  <c r="BF31" s="1"/>
  <c r="V32"/>
  <c r="BF32" s="1"/>
  <c r="V33"/>
  <c r="BF33" s="1"/>
  <c r="V34"/>
  <c r="BF34" s="1"/>
  <c r="V37"/>
  <c r="BF37" s="1"/>
  <c r="V38"/>
  <c r="BF38" s="1"/>
  <c r="V45"/>
  <c r="BF45" s="1"/>
  <c r="V46"/>
  <c r="BF46" s="1"/>
  <c r="V49"/>
  <c r="BF49" s="1"/>
  <c r="V50"/>
  <c r="BF50" s="1"/>
  <c r="V51"/>
  <c r="BF51" s="1"/>
  <c r="V52"/>
  <c r="BF52" s="1"/>
  <c r="V53"/>
  <c r="BF53" s="1"/>
  <c r="V54"/>
  <c r="BF54" s="1"/>
  <c r="AR16" l="1"/>
  <c r="AR66" s="1"/>
  <c r="AN16"/>
  <c r="AN66" s="1"/>
  <c r="AL16"/>
  <c r="AL66" s="1"/>
  <c r="AJ16"/>
  <c r="AJ66" s="1"/>
  <c r="AI16"/>
  <c r="AI66" s="1"/>
  <c r="AD16"/>
  <c r="AD66" s="1"/>
  <c r="AC16"/>
  <c r="AC66" s="1"/>
  <c r="AB16"/>
  <c r="AB66" s="1"/>
  <c r="Y16"/>
  <c r="Y66" s="1"/>
  <c r="AA16"/>
  <c r="AA66" s="1"/>
  <c r="AS16"/>
  <c r="AS66" s="1"/>
  <c r="AV43"/>
  <c r="AB15"/>
  <c r="AV15" s="1"/>
  <c r="AG16"/>
  <c r="AG66" s="1"/>
  <c r="AQ16"/>
  <c r="AQ66" s="1"/>
  <c r="AV44"/>
  <c r="AV18"/>
  <c r="R15"/>
  <c r="R65" s="1"/>
  <c r="P15"/>
  <c r="P65" s="1"/>
  <c r="L15"/>
  <c r="L65" s="1"/>
  <c r="J15"/>
  <c r="J65" s="1"/>
  <c r="H15"/>
  <c r="H65" s="1"/>
  <c r="F15"/>
  <c r="F65" s="1"/>
  <c r="Q15"/>
  <c r="Q65" s="1"/>
  <c r="N15"/>
  <c r="N65" s="1"/>
  <c r="M15"/>
  <c r="M65" s="1"/>
  <c r="I15"/>
  <c r="I65" s="1"/>
  <c r="T15"/>
  <c r="T65" s="1"/>
  <c r="S15"/>
  <c r="S65" s="1"/>
  <c r="O15"/>
  <c r="O65" s="1"/>
  <c r="K15"/>
  <c r="K65" s="1"/>
  <c r="G15"/>
  <c r="G65" s="1"/>
  <c r="R16"/>
  <c r="R66" s="1"/>
  <c r="N16"/>
  <c r="N66" s="1"/>
  <c r="J16"/>
  <c r="J66" s="1"/>
  <c r="F16"/>
  <c r="F66" s="1"/>
  <c r="E16"/>
  <c r="E66" s="1"/>
  <c r="U66"/>
  <c r="Q16"/>
  <c r="Q66" s="1"/>
  <c r="T16"/>
  <c r="T66" s="1"/>
  <c r="M16"/>
  <c r="M66" s="1"/>
  <c r="I16"/>
  <c r="I66" s="1"/>
  <c r="U65"/>
  <c r="S16"/>
  <c r="S66" s="1"/>
  <c r="O16"/>
  <c r="O66" s="1"/>
  <c r="K16"/>
  <c r="K66" s="1"/>
  <c r="P66"/>
  <c r="L66"/>
  <c r="H66"/>
  <c r="V18"/>
  <c r="G16"/>
  <c r="G66" s="1"/>
  <c r="V43"/>
  <c r="V17"/>
  <c r="BF17" s="1"/>
  <c r="V65" l="1"/>
  <c r="BF43"/>
  <c r="AV65"/>
  <c r="BF44"/>
  <c r="AQ67"/>
  <c r="AV16"/>
  <c r="BF18"/>
  <c r="AG67"/>
  <c r="N67"/>
  <c r="Q67"/>
  <c r="R67"/>
  <c r="L67"/>
  <c r="J67"/>
  <c r="F67"/>
  <c r="U67"/>
  <c r="M67"/>
  <c r="I67"/>
  <c r="T67"/>
  <c r="S67"/>
  <c r="P67"/>
  <c r="H67"/>
  <c r="O67"/>
  <c r="K67"/>
  <c r="G67"/>
  <c r="Y67"/>
  <c r="AE67"/>
  <c r="AI67"/>
  <c r="AM67"/>
  <c r="Z67"/>
  <c r="AA67"/>
  <c r="AL67"/>
  <c r="AD67"/>
  <c r="AC67"/>
  <c r="AS67"/>
  <c r="X67"/>
  <c r="AK67"/>
  <c r="AJ67"/>
  <c r="AP67"/>
  <c r="V66"/>
  <c r="V16"/>
  <c r="V15"/>
  <c r="AO67"/>
  <c r="AR67"/>
  <c r="AH67"/>
  <c r="AF67"/>
  <c r="AN67"/>
  <c r="E67"/>
  <c r="AB67" l="1"/>
  <c r="AV67" s="1"/>
  <c r="BF15"/>
  <c r="BF65"/>
  <c r="BF16"/>
  <c r="AV66"/>
  <c r="BF66" s="1"/>
  <c r="V67"/>
  <c r="BF67" l="1"/>
  <c r="U61" i="7"/>
  <c r="V61" s="1"/>
  <c r="BF61" s="1"/>
  <c r="U62"/>
  <c r="V62" s="1"/>
  <c r="BF62" s="1"/>
  <c r="U63" l="1"/>
  <c r="V63" s="1"/>
  <c r="BF63" s="1"/>
  <c r="BF39" i="8"/>
  <c r="T15"/>
  <c r="T62" l="1"/>
  <c r="V15"/>
  <c r="BF15" s="1"/>
  <c r="T64" l="1"/>
  <c r="V62"/>
  <c r="BF62" s="1"/>
  <c r="V64" l="1"/>
  <c r="BF64" s="1"/>
</calcChain>
</file>

<file path=xl/sharedStrings.xml><?xml version="1.0" encoding="utf-8"?>
<sst xmlns="http://schemas.openxmlformats.org/spreadsheetml/2006/main" count="563" uniqueCount="218">
  <si>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</si>
  <si>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</si>
  <si>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</si>
  <si>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</si>
  <si>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</si>
  <si>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</si>
  <si>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</si>
  <si>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</si>
  <si>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</si>
  <si>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</si>
  <si>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</si>
  <si>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</si>
  <si>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</si>
  <si>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</si>
  <si>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</si>
  <si>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</si>
  <si>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</si>
  <si>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</si>
  <si>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</si>
  <si>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</si>
  <si>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</si>
  <si>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</si>
  <si>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История</t>
  </si>
  <si>
    <t>Базовые дисциплины</t>
  </si>
  <si>
    <t>ОГСЭ.03</t>
  </si>
  <si>
    <t>ОГСЭ.04</t>
  </si>
  <si>
    <t>Профессиональный цикл</t>
  </si>
  <si>
    <t>Профессиональные модули</t>
  </si>
  <si>
    <t>ПМ.01</t>
  </si>
  <si>
    <t>КАЛЕНДАРНЫЙ УЧЕБНЫЙ ГРАФИК</t>
  </si>
  <si>
    <t>Форма обучения - очная</t>
  </si>
  <si>
    <t>2   к  у  р  с</t>
  </si>
  <si>
    <t>Всего часов</t>
  </si>
  <si>
    <t>Всего час. в неделю обязательной учебной нагрузки</t>
  </si>
  <si>
    <t>1 КУРС</t>
  </si>
  <si>
    <t>2 КУРС</t>
  </si>
  <si>
    <t>ОГСЭ.05</t>
  </si>
  <si>
    <t>ОП.01</t>
  </si>
  <si>
    <t>ОП.03</t>
  </si>
  <si>
    <t>ОП.04</t>
  </si>
  <si>
    <t>УП.01.01</t>
  </si>
  <si>
    <t>3 КУРС</t>
  </si>
  <si>
    <t>МДК.02.01</t>
  </si>
  <si>
    <t>1   к  у  р  с</t>
  </si>
  <si>
    <t>ОП</t>
  </si>
  <si>
    <t>Общеобразовательная подготовка</t>
  </si>
  <si>
    <t>ОГСЭ</t>
  </si>
  <si>
    <t>ПП</t>
  </si>
  <si>
    <t>ПМ</t>
  </si>
  <si>
    <t>Физическая культура</t>
  </si>
  <si>
    <t>П</t>
  </si>
  <si>
    <t>Профессиональная подгоовка</t>
  </si>
  <si>
    <t>Литература</t>
  </si>
  <si>
    <t>Общиы гуманитарный и социально-экономический цикл</t>
  </si>
  <si>
    <t xml:space="preserve">ОП.02 </t>
  </si>
  <si>
    <t>Общепрофессионыльные дисциплины</t>
  </si>
  <si>
    <t>ЕН.01</t>
  </si>
  <si>
    <t>ЕН</t>
  </si>
  <si>
    <t xml:space="preserve">     Май</t>
  </si>
  <si>
    <t xml:space="preserve">  31июл-26июл</t>
  </si>
  <si>
    <t>3 курс</t>
  </si>
  <si>
    <t>ЕН.03</t>
  </si>
  <si>
    <t xml:space="preserve"> 5янв. – 11янв.</t>
  </si>
  <si>
    <t>ОУДд</t>
  </si>
  <si>
    <t>Дополнительные общеобразовательные дисциплины</t>
  </si>
  <si>
    <t xml:space="preserve">Квалификация: </t>
  </si>
  <si>
    <t>Математический и общий естественнонаучный цикл</t>
  </si>
  <si>
    <t>Математика</t>
  </si>
  <si>
    <t>4 КУРС</t>
  </si>
  <si>
    <t xml:space="preserve">  29сент. -  5 окт.</t>
  </si>
  <si>
    <t>12 янв - 18янв</t>
  </si>
  <si>
    <t>30 мар – 5  апр.</t>
  </si>
  <si>
    <t>4 мая-10 мая</t>
  </si>
  <si>
    <t>1 июня-7 июня</t>
  </si>
  <si>
    <t>29 июн-05 июл</t>
  </si>
  <si>
    <t xml:space="preserve"> 3 нояб. -9 ноя</t>
  </si>
  <si>
    <t xml:space="preserve">  1сент. - 7 сент.</t>
  </si>
  <si>
    <t>1 дек. – 7 дек.</t>
  </si>
  <si>
    <t>29 дек. - 4 янв.</t>
  </si>
  <si>
    <t>2 фев. -8 фев.</t>
  </si>
  <si>
    <t>2 мар. –  8 мар.</t>
  </si>
  <si>
    <t xml:space="preserve"> 24 ав г-31 авг.</t>
  </si>
  <si>
    <t>Безопасность жизнедеятельности</t>
  </si>
  <si>
    <t>1 мар. –  7 мар.</t>
  </si>
  <si>
    <t>29 мар – 44 апр.</t>
  </si>
  <si>
    <t>3 мая-9мая</t>
  </si>
  <si>
    <t>31 мая-6 июня</t>
  </si>
  <si>
    <t>28 июн-04 июл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</si>
  <si>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</si>
  <si>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</si>
  <si>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</si>
  <si>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</si>
  <si>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</si>
  <si>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</si>
  <si>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</si>
  <si>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</si>
  <si>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</t>
  </si>
  <si>
    <t>ПД.01</t>
  </si>
  <si>
    <t>ПД.02</t>
  </si>
  <si>
    <t>ПД.03</t>
  </si>
  <si>
    <t>Физика</t>
  </si>
  <si>
    <t>государственное бюджетное профессиональное образовательное учреждение  Ростовской области "Ростовский-на-Дону колледж связи и информатки"</t>
  </si>
  <si>
    <t>ОГСЭ.02</t>
  </si>
  <si>
    <t>Русский язык и культура речи</t>
  </si>
  <si>
    <t>ОП.05</t>
  </si>
  <si>
    <t>МДК.01.02</t>
  </si>
  <si>
    <t>МДК.01.03</t>
  </si>
  <si>
    <t>ПМ.02</t>
  </si>
  <si>
    <t>УП.02.01</t>
  </si>
  <si>
    <t>4 курс</t>
  </si>
  <si>
    <t>УП.03.01</t>
  </si>
  <si>
    <t>ПП.01.01</t>
  </si>
  <si>
    <t>МДК.02.02</t>
  </si>
  <si>
    <t>ПМ.04</t>
  </si>
  <si>
    <t>МДК.04.01</t>
  </si>
  <si>
    <t>Основы предпринимательской деятельности</t>
  </si>
  <si>
    <t>УП.04.01</t>
  </si>
  <si>
    <t>ПДП</t>
  </si>
  <si>
    <t>Нормативный срок обучения - 3 года 10 месяцев</t>
  </si>
  <si>
    <t>ЕН.04</t>
  </si>
  <si>
    <t>Элементы математической логики</t>
  </si>
  <si>
    <t>ОП.06</t>
  </si>
  <si>
    <t>ОП.07</t>
  </si>
  <si>
    <t>Правовое обеспечение профессиональной деятельности</t>
  </si>
  <si>
    <t>ОП.09</t>
  </si>
  <si>
    <t>ОП.11</t>
  </si>
  <si>
    <t>ОП.14</t>
  </si>
  <si>
    <t>МДК.01.01</t>
  </si>
  <si>
    <t>Нормативный срок обучения - 3 года 10  месяцев</t>
  </si>
  <si>
    <t>МДК.02.03</t>
  </si>
  <si>
    <t>ПП.02.01</t>
  </si>
  <si>
    <t>ПМ.03</t>
  </si>
  <si>
    <t>МДК.03.01</t>
  </si>
  <si>
    <t>МДК.03.02</t>
  </si>
  <si>
    <t>ПП.03.01</t>
  </si>
  <si>
    <t>по специальности среднего профессионального образования  10.02.04 «Обеспечение информационной безопасности телекоммуникационных систем», базовой подготовки</t>
  </si>
  <si>
    <t xml:space="preserve">Техник по защите информации </t>
  </si>
  <si>
    <t xml:space="preserve">Квалификация: Техник по защите информации </t>
  </si>
  <si>
    <t>Иностранный язык в профессиональной деятельности</t>
  </si>
  <si>
    <t>ЕН.02</t>
  </si>
  <si>
    <t>Информатика</t>
  </si>
  <si>
    <t>Инженерная и компьютерная графика</t>
  </si>
  <si>
    <t>Электротехника</t>
  </si>
  <si>
    <t>Электроника и схемотехника</t>
  </si>
  <si>
    <t>Основы информационной безопасности</t>
  </si>
  <si>
    <t>Основы алгоритмизации и программирования</t>
  </si>
  <si>
    <t>Экономика и управление</t>
  </si>
  <si>
    <t>ОП.08</t>
  </si>
  <si>
    <t>ОП.10</t>
  </si>
  <si>
    <t>Организационное и правовое обеспечение информационной безопасности</t>
  </si>
  <si>
    <t>Маркетинг</t>
  </si>
  <si>
    <t>ОП.12</t>
  </si>
  <si>
    <t>Основы оптоэлектроники</t>
  </si>
  <si>
    <t>Эксплуатация информационно-телекоммуникационных систем и сетей</t>
  </si>
  <si>
    <t>Электрорадиоизмерения и метрология</t>
  </si>
  <si>
    <t>МДК.01.04</t>
  </si>
  <si>
    <t>Выполнение работ по одной или нескольким профессиям рабочих, должностям служащих</t>
  </si>
  <si>
    <t>Выполнение работ по профессии "Оператор вычислительных и электронно-вычислительных машин"</t>
  </si>
  <si>
    <t>Учебная практика "Оператор ЭВМ"</t>
  </si>
  <si>
    <t>ПП.04.01</t>
  </si>
  <si>
    <t>Производственная практика (по профилю специальности) "Оператор ЭВМ"</t>
  </si>
  <si>
    <t>по специальности среднего профессионального образования 10.02.04 «Обеспечение информационной безопасности телекоммуникационных систем», базовой подготовки</t>
  </si>
  <si>
    <t>ОГСЭ.01</t>
  </si>
  <si>
    <t>Основы философии</t>
  </si>
  <si>
    <t>Охрана труда</t>
  </si>
  <si>
    <t>Приемопередающие устройства, линейные сооружения связи и источники электропитания</t>
  </si>
  <si>
    <t>Телекоммуникационные системы и сети</t>
  </si>
  <si>
    <t>Технология монтажа и обслуживания компьютерных сетей</t>
  </si>
  <si>
    <t>УП.01.02</t>
  </si>
  <si>
    <t>Учебная практика электромонтажная</t>
  </si>
  <si>
    <t>Учебная практика эксплуатация компьютерных сетей / ЭРИ</t>
  </si>
  <si>
    <t>Производственная практика (по профилю специальности)</t>
  </si>
  <si>
    <t>Защита информации в информационно-телекоммуникационных системах и сетях с использованием программных и программно-аппаратных средств защиты</t>
  </si>
  <si>
    <t>Профессиональная подготовка</t>
  </si>
  <si>
    <t>Защита информации в информационно-коммуникационных системах и сетях с использованием программных и программно-аппаратных средств защиты</t>
  </si>
  <si>
    <t>Криптографическая защита информации</t>
  </si>
  <si>
    <t xml:space="preserve">Квалификация:  Техник по защите информации </t>
  </si>
  <si>
    <t>Разработка и администрирование удаленных баз данных</t>
  </si>
  <si>
    <t>Учебная практика "Базы данных"</t>
  </si>
  <si>
    <t>Защита информации в информационно-телекоммуникационных системах и сетях с использованием технических средств защиты</t>
  </si>
  <si>
    <t>Физическая защита линий связи информационно-телекоммуникационных систем и сетей</t>
  </si>
  <si>
    <t>Учебная практика "Экономическое обоснование проекта по защите информации"</t>
  </si>
  <si>
    <t>УП.03.02</t>
  </si>
  <si>
    <t>Учебная практика "Защита информации"</t>
  </si>
  <si>
    <t>ПРОИЗВОДСТВЕННАЯ ПРАКТИКА (ПРЕДДИПЛОМНАЯ)</t>
  </si>
  <si>
    <t xml:space="preserve">Информатика </t>
  </si>
  <si>
    <t xml:space="preserve">Экзамен квалификационный </t>
  </si>
  <si>
    <t>Экзамен по модулю</t>
  </si>
  <si>
    <t>Экзамен квалификационный</t>
  </si>
  <si>
    <t>Подготовка и проведение ГИА</t>
  </si>
  <si>
    <t>ОП.00</t>
  </si>
  <si>
    <t>Общепрофессионаональный цикл</t>
  </si>
  <si>
    <t>ОП.13</t>
  </si>
  <si>
    <t>Профессиональное самооппределение</t>
  </si>
  <si>
    <t xml:space="preserve">Квалификационный экзамен </t>
  </si>
  <si>
    <t>23 фев. –  1 мар.</t>
  </si>
  <si>
    <t>30 мар –5 апр.</t>
  </si>
  <si>
    <t>4 мая  - 10 мая</t>
  </si>
  <si>
    <t>1 июн-7 июня</t>
  </si>
  <si>
    <t>29 июн -05 июл</t>
  </si>
  <si>
    <t xml:space="preserve">   27 июл-2 авг</t>
  </si>
  <si>
    <t>Родная (региональная) литература</t>
  </si>
  <si>
    <t xml:space="preserve">Иностранный язык </t>
  </si>
  <si>
    <t xml:space="preserve">Астрономия </t>
  </si>
  <si>
    <t xml:space="preserve">Основы безопасности жизнедеятельности </t>
  </si>
  <si>
    <t>ЭК.00</t>
  </si>
  <si>
    <t>Элективные курсы</t>
  </si>
  <si>
    <t>ЭК.01</t>
  </si>
  <si>
    <t>Человек в современном мире</t>
  </si>
  <si>
    <t>ЭК.02</t>
  </si>
  <si>
    <t>Экологические основы природопользования</t>
  </si>
  <si>
    <t>ЭК.03</t>
  </si>
  <si>
    <t>Кибергигиена</t>
  </si>
  <si>
    <t>ЭК.04</t>
  </si>
  <si>
    <t>Основы финансовой грамотности</t>
  </si>
  <si>
    <t>МДК.03.03</t>
  </si>
  <si>
    <t>Экономическое обоснование проекта по защите информации</t>
  </si>
  <si>
    <t xml:space="preserve">"                                                                                                                                                                 «Утверждаю»
Директор ГБПОУ РО «РКСИ»
_________________ С.Н. Горбунов
"                  
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</si>
</sst>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6" fillId="0" borderId="0" xfId="0" applyFont="1"/>
    <xf numFmtId="0" fontId="4" fillId="0" borderId="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10" xfId="0" applyBorder="1"/>
    <xf numFmtId="0" fontId="0" fillId="0" borderId="6" xfId="0" applyBorder="1"/>
    <xf numFmtId="0" fontId="4" fillId="0" borderId="5" xfId="0" applyFont="1" applyBorder="1" applyAlignment="1">
      <alignment horizontal="center" wrapText="1"/>
    </xf>
    <xf numFmtId="0" fontId="6" fillId="0" borderId="0" xfId="0" applyFont="1" applyBorder="1"/>
    <xf numFmtId="0" fontId="0" fillId="0" borderId="0" xfId="0" applyBorder="1"/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5" fillId="0" borderId="7" xfId="0" applyFont="1" applyBorder="1" applyAlignment="1"/>
    <xf numFmtId="0" fontId="15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3" fillId="0" borderId="13" xfId="1" applyFont="1" applyBorder="1" applyAlignment="1" applyProtection="1">
      <alignment horizont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1" fillId="0" borderId="0" xfId="0" applyFont="1" applyBorder="1"/>
    <xf numFmtId="0" fontId="22" fillId="0" borderId="0" xfId="0" applyFont="1" applyBorder="1"/>
    <xf numFmtId="164" fontId="6" fillId="0" borderId="0" xfId="0" applyNumberFormat="1" applyFont="1" applyBorder="1"/>
    <xf numFmtId="0" fontId="1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18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21" fillId="3" borderId="0" xfId="0" applyFont="1" applyFill="1" applyBorder="1"/>
    <xf numFmtId="0" fontId="22" fillId="3" borderId="0" xfId="0" applyFont="1" applyFill="1" applyBorder="1"/>
    <xf numFmtId="164" fontId="6" fillId="3" borderId="0" xfId="0" applyNumberFormat="1" applyFont="1" applyFill="1" applyBorder="1"/>
    <xf numFmtId="0" fontId="10" fillId="7" borderId="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18" fillId="8" borderId="2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18" fillId="10" borderId="2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8" fillId="8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5" fillId="0" borderId="7" xfId="0" applyFont="1" applyBorder="1" applyAlignment="1"/>
    <xf numFmtId="0" fontId="8" fillId="9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textRotation="90"/>
    </xf>
    <xf numFmtId="0" fontId="10" fillId="0" borderId="1" xfId="0" applyFont="1" applyBorder="1" applyAlignment="1">
      <alignment horizontal="center" textRotation="90"/>
    </xf>
    <xf numFmtId="0" fontId="10" fillId="0" borderId="11" xfId="0" applyFont="1" applyBorder="1" applyAlignment="1">
      <alignment textRotation="90"/>
    </xf>
    <xf numFmtId="0" fontId="10" fillId="0" borderId="5" xfId="0" applyFont="1" applyBorder="1" applyAlignment="1">
      <alignment horizontal="center" textRotation="90"/>
    </xf>
    <xf numFmtId="0" fontId="10" fillId="0" borderId="5" xfId="0" applyFont="1" applyBorder="1" applyAlignment="1">
      <alignment textRotation="90" wrapText="1"/>
    </xf>
    <xf numFmtId="0" fontId="10" fillId="0" borderId="1" xfId="0" applyFont="1" applyBorder="1" applyAlignment="1">
      <alignment textRotation="90" wrapText="1"/>
    </xf>
    <xf numFmtId="0" fontId="27" fillId="0" borderId="5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vertical="center" textRotation="89"/>
    </xf>
    <xf numFmtId="0" fontId="27" fillId="0" borderId="5" xfId="0" applyFont="1" applyBorder="1" applyAlignment="1">
      <alignment horizontal="center" vertical="center" textRotation="89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4" fillId="7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textRotation="89"/>
    </xf>
    <xf numFmtId="0" fontId="24" fillId="10" borderId="6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wrapText="1"/>
    </xf>
    <xf numFmtId="0" fontId="18" fillId="1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wrapText="1"/>
    </xf>
    <xf numFmtId="0" fontId="4" fillId="10" borderId="25" xfId="0" applyFont="1" applyFill="1" applyBorder="1" applyAlignment="1">
      <alignment horizontal="center" wrapText="1"/>
    </xf>
    <xf numFmtId="0" fontId="30" fillId="10" borderId="5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center" vertical="center"/>
    </xf>
    <xf numFmtId="0" fontId="24" fillId="10" borderId="4" xfId="0" applyFont="1" applyFill="1" applyBorder="1" applyAlignment="1">
      <alignment horizontal="center" wrapText="1"/>
    </xf>
    <xf numFmtId="0" fontId="24" fillId="10" borderId="10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24" fillId="10" borderId="4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wrapText="1"/>
    </xf>
    <xf numFmtId="0" fontId="25" fillId="9" borderId="4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4" fillId="10" borderId="26" xfId="0" applyFont="1" applyFill="1" applyBorder="1" applyAlignment="1">
      <alignment horizont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27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24" fillId="10" borderId="7" xfId="0" applyFont="1" applyFill="1" applyBorder="1" applyAlignment="1">
      <alignment horizontal="center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8" borderId="27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/>
    </xf>
    <xf numFmtId="0" fontId="18" fillId="12" borderId="27" xfId="0" applyFont="1" applyFill="1" applyBorder="1" applyAlignment="1">
      <alignment horizontal="center" vertical="center"/>
    </xf>
    <xf numFmtId="0" fontId="18" fillId="12" borderId="27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18" fillId="9" borderId="28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2" fillId="7" borderId="6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wrapText="1"/>
    </xf>
    <xf numFmtId="0" fontId="12" fillId="7" borderId="6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12" fillId="7" borderId="5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18" fillId="9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0" fillId="0" borderId="0" xfId="0" applyAlignment="1"/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5" fillId="0" borderId="7" xfId="0" applyFont="1" applyBorder="1" applyAlignment="1"/>
    <xf numFmtId="0" fontId="0" fillId="0" borderId="7" xfId="0" applyBorder="1" applyAlignment="1"/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/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5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4" fillId="3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2" fillId="7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wrapText="1"/>
    </xf>
    <xf numFmtId="0" fontId="4" fillId="14" borderId="24" xfId="0" applyFont="1" applyFill="1" applyBorder="1" applyAlignment="1">
      <alignment horizontal="center" wrapText="1"/>
    </xf>
    <xf numFmtId="0" fontId="0" fillId="14" borderId="25" xfId="0" applyFill="1" applyBorder="1" applyAlignment="1">
      <alignment horizontal="center" wrapText="1"/>
    </xf>
    <xf numFmtId="0" fontId="12" fillId="14" borderId="4" xfId="0" applyFont="1" applyFill="1" applyBorder="1" applyAlignment="1">
      <alignment horizontal="center" vertical="top" wrapText="1"/>
    </xf>
    <xf numFmtId="0" fontId="0" fillId="14" borderId="6" xfId="0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wrapText="1"/>
    </xf>
    <xf numFmtId="0" fontId="0" fillId="14" borderId="6" xfId="0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12" fillId="9" borderId="6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2" fillId="9" borderId="4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wrapText="1"/>
    </xf>
    <xf numFmtId="0" fontId="24" fillId="14" borderId="4" xfId="0" applyFont="1" applyFill="1" applyBorder="1" applyAlignment="1">
      <alignment horizont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25" fillId="5" borderId="4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24" fillId="9" borderId="4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15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4"/>
  <sheetViews>
    <sheetView tabSelected="1" zoomScaleSheetLayoutView="100" workbookViewId="0">
      <selection activeCell="AL4" sqref="AL4"/>
    </sheetView>
  </sheetViews>
  <sheetFormatPr defaultRowHeight="15"/>
  <cols>
    <col min="1" max="1" width="3.85546875" style="1" customWidth="1"/>
    <col min="2" max="2" width="8.140625" style="1" customWidth="1"/>
    <col min="3" max="3" width="18.28515625" style="1" customWidth="1"/>
    <col min="4" max="4" width="9.140625" style="1"/>
    <col min="5" max="5" width="4.7109375" customWidth="1"/>
    <col min="6" max="6" width="4.5703125" customWidth="1"/>
    <col min="7" max="8" width="4.7109375" customWidth="1"/>
    <col min="9" max="9" width="4" customWidth="1"/>
    <col min="10" max="10" width="4.7109375" customWidth="1"/>
    <col min="11" max="11" width="4.28515625" customWidth="1"/>
    <col min="12" max="12" width="4.42578125" customWidth="1"/>
    <col min="13" max="13" width="4.7109375" customWidth="1"/>
    <col min="14" max="14" width="4.42578125" customWidth="1"/>
    <col min="15" max="15" width="4.140625" customWidth="1"/>
    <col min="16" max="16" width="4.42578125" customWidth="1"/>
    <col min="17" max="18" width="4.7109375" customWidth="1"/>
    <col min="19" max="20" width="4" customWidth="1"/>
    <col min="21" max="21" width="3.5703125" customWidth="1"/>
    <col min="22" max="22" width="4.7109375" customWidth="1"/>
    <col min="23" max="23" width="5.28515625" customWidth="1"/>
    <col min="24" max="24" width="4.5703125" customWidth="1"/>
    <col min="25" max="26" width="5" customWidth="1"/>
    <col min="27" max="27" width="5.140625" customWidth="1"/>
    <col min="28" max="28" width="4.5703125" customWidth="1"/>
    <col min="29" max="29" width="4.28515625" customWidth="1"/>
    <col min="30" max="30" width="4.85546875" customWidth="1"/>
    <col min="31" max="31" width="4.28515625" customWidth="1"/>
    <col min="32" max="32" width="5" customWidth="1"/>
    <col min="33" max="33" width="4.140625" customWidth="1"/>
    <col min="34" max="34" width="4.7109375" customWidth="1"/>
    <col min="35" max="35" width="4.28515625" customWidth="1"/>
    <col min="36" max="36" width="4.85546875" customWidth="1"/>
    <col min="37" max="37" width="4.28515625" customWidth="1"/>
    <col min="38" max="38" width="4.5703125" customWidth="1"/>
    <col min="39" max="39" width="4.7109375" customWidth="1"/>
    <col min="40" max="40" width="5" customWidth="1"/>
    <col min="41" max="42" width="5.5703125" customWidth="1"/>
    <col min="43" max="43" width="5.42578125" customWidth="1"/>
    <col min="44" max="45" width="5.5703125" customWidth="1"/>
    <col min="46" max="46" width="5.42578125" customWidth="1"/>
    <col min="47" max="47" width="5.5703125" customWidth="1"/>
    <col min="48" max="48" width="7.5703125" customWidth="1"/>
    <col min="49" max="49" width="6.4257812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5.85546875" customWidth="1"/>
    <col min="59" max="59" width="8" hidden="1" customWidth="1"/>
  </cols>
  <sheetData>
    <row r="1" spans="1:59"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</row>
    <row r="2" spans="1:59">
      <c r="AM2" s="288" t="s">
        <v>217</v>
      </c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17"/>
    </row>
    <row r="3" spans="1:59"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17"/>
    </row>
    <row r="4" spans="1:59"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</row>
    <row r="5" spans="1:59">
      <c r="I5" s="224" t="s">
        <v>29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17"/>
      <c r="AK5" s="17"/>
      <c r="AL5" s="17"/>
      <c r="AM5" s="17"/>
      <c r="AO5" s="15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9">
      <c r="A6" s="223" t="s">
        <v>101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</row>
    <row r="7" spans="1:59">
      <c r="B7" s="223" t="s">
        <v>135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</row>
    <row r="8" spans="1:59" ht="36.75" customHeight="1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27" t="s">
        <v>65</v>
      </c>
      <c r="V8" s="228"/>
      <c r="W8" s="228"/>
      <c r="X8" s="228"/>
      <c r="Y8" s="228"/>
      <c r="Z8" s="227" t="s">
        <v>136</v>
      </c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0"/>
      <c r="AN8" s="223" t="s">
        <v>30</v>
      </c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0"/>
      <c r="BB8" s="20"/>
      <c r="BC8" s="20"/>
    </row>
    <row r="9" spans="1:59" ht="19.5" thickBot="1">
      <c r="B9" s="229" t="s">
        <v>118</v>
      </c>
      <c r="C9" s="230"/>
      <c r="D9" s="230"/>
      <c r="E9" s="230"/>
      <c r="F9" s="230"/>
      <c r="G9" s="230"/>
      <c r="H9" s="230"/>
      <c r="I9" s="230"/>
      <c r="J9" s="230"/>
      <c r="K9" s="230"/>
      <c r="L9" s="21"/>
      <c r="M9" s="21"/>
      <c r="N9" s="18"/>
      <c r="O9" s="18"/>
      <c r="P9" s="18"/>
      <c r="Q9" s="18"/>
      <c r="R9" s="18"/>
      <c r="S9" s="18"/>
      <c r="T9" s="19"/>
      <c r="U9" s="19"/>
      <c r="V9" s="19"/>
      <c r="W9" s="179" t="s">
        <v>34</v>
      </c>
      <c r="X9" s="180"/>
      <c r="Y9" s="180"/>
      <c r="Z9" s="180"/>
      <c r="AA9" s="181"/>
      <c r="AB9" s="181"/>
      <c r="AC9" s="18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19"/>
      <c r="AR9" s="20"/>
      <c r="AS9" s="20"/>
      <c r="AT9" s="20"/>
      <c r="AU9" s="20"/>
      <c r="AV9" s="19"/>
      <c r="AW9" s="19"/>
      <c r="AX9" s="19"/>
      <c r="AY9" s="19"/>
      <c r="AZ9" s="19"/>
      <c r="BA9" s="19"/>
      <c r="BB9" s="19"/>
      <c r="BC9" s="19"/>
    </row>
    <row r="10" spans="1:59" ht="84.75" customHeight="1" thickBot="1">
      <c r="A10" s="194" t="s">
        <v>0</v>
      </c>
      <c r="B10" s="194" t="s">
        <v>1</v>
      </c>
      <c r="C10" s="194" t="s">
        <v>2</v>
      </c>
      <c r="D10" s="194" t="s">
        <v>3</v>
      </c>
      <c r="E10" s="104" t="s">
        <v>76</v>
      </c>
      <c r="F10" s="187" t="s">
        <v>4</v>
      </c>
      <c r="G10" s="189"/>
      <c r="H10" s="190"/>
      <c r="I10" s="105" t="s">
        <v>69</v>
      </c>
      <c r="J10" s="187" t="s">
        <v>5</v>
      </c>
      <c r="K10" s="189"/>
      <c r="L10" s="189"/>
      <c r="M10" s="240"/>
      <c r="N10" s="106" t="s">
        <v>75</v>
      </c>
      <c r="O10" s="187" t="s">
        <v>6</v>
      </c>
      <c r="P10" s="236"/>
      <c r="Q10" s="240"/>
      <c r="R10" s="106" t="s">
        <v>77</v>
      </c>
      <c r="S10" s="189" t="s">
        <v>7</v>
      </c>
      <c r="T10" s="188"/>
      <c r="U10" s="193"/>
      <c r="V10" s="107" t="s">
        <v>78</v>
      </c>
      <c r="W10" s="107" t="s">
        <v>62</v>
      </c>
      <c r="X10" s="106" t="s">
        <v>70</v>
      </c>
      <c r="Y10" s="191" t="s">
        <v>8</v>
      </c>
      <c r="Z10" s="192"/>
      <c r="AA10" s="108" t="s">
        <v>79</v>
      </c>
      <c r="AB10" s="187" t="s">
        <v>9</v>
      </c>
      <c r="AC10" s="189"/>
      <c r="AD10" s="190"/>
      <c r="AE10" s="108" t="s">
        <v>195</v>
      </c>
      <c r="AF10" s="187" t="s">
        <v>10</v>
      </c>
      <c r="AG10" s="188"/>
      <c r="AH10" s="188"/>
      <c r="AI10" s="109" t="s">
        <v>196</v>
      </c>
      <c r="AJ10" s="187" t="s">
        <v>11</v>
      </c>
      <c r="AK10" s="236"/>
      <c r="AL10" s="236"/>
      <c r="AM10" s="236"/>
      <c r="AN10" s="110" t="s">
        <v>197</v>
      </c>
      <c r="AO10" s="237" t="s">
        <v>58</v>
      </c>
      <c r="AP10" s="237"/>
      <c r="AQ10" s="238"/>
      <c r="AR10" s="103" t="s">
        <v>198</v>
      </c>
      <c r="AS10" s="187" t="s">
        <v>12</v>
      </c>
      <c r="AT10" s="188"/>
      <c r="AU10" s="188"/>
      <c r="AV10" s="111" t="s">
        <v>199</v>
      </c>
      <c r="AW10" s="187" t="s">
        <v>13</v>
      </c>
      <c r="AX10" s="234"/>
      <c r="AY10" s="234"/>
      <c r="AZ10" s="235"/>
      <c r="BA10" s="104" t="s">
        <v>200</v>
      </c>
      <c r="BB10" s="187" t="s">
        <v>14</v>
      </c>
      <c r="BC10" s="189"/>
      <c r="BD10" s="190"/>
      <c r="BE10" s="104" t="s">
        <v>81</v>
      </c>
      <c r="BF10" s="108" t="s">
        <v>32</v>
      </c>
      <c r="BG10" s="24" t="s">
        <v>32</v>
      </c>
    </row>
    <row r="11" spans="1:59" ht="16.5" thickBot="1">
      <c r="A11" s="194"/>
      <c r="B11" s="194"/>
      <c r="C11" s="194"/>
      <c r="D11" s="194"/>
      <c r="E11" s="231" t="s">
        <v>15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3"/>
      <c r="BF11" s="9"/>
    </row>
    <row r="12" spans="1:59" ht="20.100000000000001" customHeight="1" thickBot="1">
      <c r="A12" s="194"/>
      <c r="B12" s="194"/>
      <c r="C12" s="194"/>
      <c r="D12" s="194"/>
      <c r="E12" s="42">
        <v>35</v>
      </c>
      <c r="F12" s="43">
        <v>36</v>
      </c>
      <c r="G12" s="43">
        <v>37</v>
      </c>
      <c r="H12" s="43">
        <v>38</v>
      </c>
      <c r="I12" s="43">
        <v>39</v>
      </c>
      <c r="J12" s="43">
        <v>40</v>
      </c>
      <c r="K12" s="43">
        <v>41</v>
      </c>
      <c r="L12" s="44">
        <v>42</v>
      </c>
      <c r="M12" s="44">
        <v>43</v>
      </c>
      <c r="N12" s="44">
        <v>44</v>
      </c>
      <c r="O12" s="44">
        <v>45</v>
      </c>
      <c r="P12" s="44">
        <v>46</v>
      </c>
      <c r="Q12" s="44">
        <v>47</v>
      </c>
      <c r="R12" s="44">
        <v>48</v>
      </c>
      <c r="S12" s="44">
        <v>49</v>
      </c>
      <c r="T12" s="44">
        <v>50</v>
      </c>
      <c r="U12" s="44">
        <v>51</v>
      </c>
      <c r="V12" s="44">
        <v>52</v>
      </c>
      <c r="W12" s="44">
        <v>1</v>
      </c>
      <c r="X12" s="44">
        <v>2</v>
      </c>
      <c r="Y12" s="44">
        <v>3</v>
      </c>
      <c r="Z12" s="44">
        <v>4</v>
      </c>
      <c r="AA12" s="44">
        <v>5</v>
      </c>
      <c r="AB12" s="44">
        <v>6</v>
      </c>
      <c r="AC12" s="44">
        <v>7</v>
      </c>
      <c r="AD12" s="44">
        <v>8</v>
      </c>
      <c r="AE12" s="44">
        <v>9</v>
      </c>
      <c r="AF12" s="44">
        <v>10</v>
      </c>
      <c r="AG12" s="44">
        <v>11</v>
      </c>
      <c r="AH12" s="43">
        <v>12</v>
      </c>
      <c r="AI12" s="43">
        <v>13</v>
      </c>
      <c r="AJ12" s="43">
        <v>14</v>
      </c>
      <c r="AK12" s="43">
        <v>15</v>
      </c>
      <c r="AL12" s="44">
        <v>16</v>
      </c>
      <c r="AM12" s="43">
        <v>17</v>
      </c>
      <c r="AN12" s="43">
        <v>18</v>
      </c>
      <c r="AO12" s="43">
        <v>19</v>
      </c>
      <c r="AP12" s="43">
        <v>20</v>
      </c>
      <c r="AQ12" s="43">
        <v>21</v>
      </c>
      <c r="AR12" s="43">
        <v>22</v>
      </c>
      <c r="AS12" s="43">
        <v>23</v>
      </c>
      <c r="AT12" s="43">
        <v>24</v>
      </c>
      <c r="AU12" s="43">
        <v>25</v>
      </c>
      <c r="AV12" s="45">
        <v>26</v>
      </c>
      <c r="AW12" s="43">
        <v>27</v>
      </c>
      <c r="AX12" s="43">
        <v>28</v>
      </c>
      <c r="AY12" s="43">
        <v>29</v>
      </c>
      <c r="AZ12" s="43">
        <v>30</v>
      </c>
      <c r="BA12" s="43">
        <v>31</v>
      </c>
      <c r="BB12" s="43">
        <v>32</v>
      </c>
      <c r="BC12" s="43">
        <v>33</v>
      </c>
      <c r="BD12" s="43">
        <v>34</v>
      </c>
      <c r="BE12" s="46">
        <v>35</v>
      </c>
      <c r="BF12" s="10"/>
    </row>
    <row r="13" spans="1:59" ht="20.100000000000001" customHeight="1" thickBot="1">
      <c r="A13" s="194"/>
      <c r="B13" s="194"/>
      <c r="C13" s="194"/>
      <c r="D13" s="194"/>
      <c r="E13" s="184" t="s">
        <v>16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0"/>
    </row>
    <row r="14" spans="1:59" ht="20.100000000000001" customHeight="1" thickBot="1">
      <c r="A14" s="194"/>
      <c r="B14" s="194"/>
      <c r="C14" s="194"/>
      <c r="D14" s="19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1</v>
      </c>
      <c r="Y14" s="5">
        <v>2</v>
      </c>
      <c r="Z14" s="5">
        <v>3</v>
      </c>
      <c r="AA14" s="5">
        <v>4</v>
      </c>
      <c r="AB14" s="5">
        <v>5</v>
      </c>
      <c r="AC14" s="5">
        <v>6</v>
      </c>
      <c r="AD14" s="5">
        <v>7</v>
      </c>
      <c r="AE14" s="5">
        <v>8</v>
      </c>
      <c r="AF14" s="5">
        <v>9</v>
      </c>
      <c r="AG14" s="5">
        <v>10</v>
      </c>
      <c r="AH14" s="5">
        <v>11</v>
      </c>
      <c r="AI14" s="5">
        <v>12</v>
      </c>
      <c r="AJ14" s="5">
        <v>13</v>
      </c>
      <c r="AK14" s="5">
        <v>14</v>
      </c>
      <c r="AL14" s="5">
        <v>15</v>
      </c>
      <c r="AM14" s="5">
        <v>16</v>
      </c>
      <c r="AN14" s="5">
        <v>17</v>
      </c>
      <c r="AO14" s="5">
        <v>18</v>
      </c>
      <c r="AP14" s="5">
        <v>19</v>
      </c>
      <c r="AQ14" s="5">
        <v>20</v>
      </c>
      <c r="AR14" s="5">
        <v>21</v>
      </c>
      <c r="AS14" s="5">
        <v>22</v>
      </c>
      <c r="AT14" s="5">
        <v>23</v>
      </c>
      <c r="AU14" s="4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00" t="s">
        <v>43</v>
      </c>
      <c r="B15" s="239" t="s">
        <v>44</v>
      </c>
      <c r="C15" s="183" t="s">
        <v>45</v>
      </c>
      <c r="D15" s="78" t="s">
        <v>17</v>
      </c>
      <c r="E15" s="79">
        <f>E17+E43</f>
        <v>36</v>
      </c>
      <c r="F15" s="79">
        <f t="shared" ref="F15:U15" si="0">F17+F43</f>
        <v>36</v>
      </c>
      <c r="G15" s="79">
        <f t="shared" si="0"/>
        <v>36</v>
      </c>
      <c r="H15" s="79">
        <f t="shared" si="0"/>
        <v>36</v>
      </c>
      <c r="I15" s="79">
        <f t="shared" si="0"/>
        <v>36</v>
      </c>
      <c r="J15" s="79">
        <f t="shared" si="0"/>
        <v>36</v>
      </c>
      <c r="K15" s="79">
        <f t="shared" si="0"/>
        <v>36</v>
      </c>
      <c r="L15" s="79">
        <f t="shared" si="0"/>
        <v>36</v>
      </c>
      <c r="M15" s="79">
        <f t="shared" si="0"/>
        <v>36</v>
      </c>
      <c r="N15" s="79">
        <f t="shared" si="0"/>
        <v>36</v>
      </c>
      <c r="O15" s="79">
        <f t="shared" si="0"/>
        <v>36</v>
      </c>
      <c r="P15" s="79">
        <f t="shared" si="0"/>
        <v>36</v>
      </c>
      <c r="Q15" s="79">
        <f t="shared" si="0"/>
        <v>36</v>
      </c>
      <c r="R15" s="79">
        <f t="shared" si="0"/>
        <v>36</v>
      </c>
      <c r="S15" s="79">
        <f t="shared" si="0"/>
        <v>36</v>
      </c>
      <c r="T15" s="79">
        <f t="shared" si="0"/>
        <v>36</v>
      </c>
      <c r="U15" s="79">
        <f t="shared" si="0"/>
        <v>36</v>
      </c>
      <c r="V15" s="114">
        <f t="shared" ref="V15:V67" si="1">SUM(E15:U15)</f>
        <v>612</v>
      </c>
      <c r="W15" s="115">
        <v>0</v>
      </c>
      <c r="X15" s="79">
        <f>X17+X43+X55</f>
        <v>36</v>
      </c>
      <c r="Y15" s="79">
        <f t="shared" ref="Y15:AU15" si="2">Y17+Y43+Y55</f>
        <v>36</v>
      </c>
      <c r="Z15" s="79">
        <f t="shared" si="2"/>
        <v>36</v>
      </c>
      <c r="AA15" s="79">
        <f t="shared" si="2"/>
        <v>36</v>
      </c>
      <c r="AB15" s="79">
        <f t="shared" si="2"/>
        <v>36</v>
      </c>
      <c r="AC15" s="79">
        <f t="shared" si="2"/>
        <v>36</v>
      </c>
      <c r="AD15" s="79">
        <f t="shared" si="2"/>
        <v>36</v>
      </c>
      <c r="AE15" s="79">
        <f t="shared" si="2"/>
        <v>36</v>
      </c>
      <c r="AF15" s="79">
        <f t="shared" si="2"/>
        <v>36</v>
      </c>
      <c r="AG15" s="79">
        <f t="shared" si="2"/>
        <v>36</v>
      </c>
      <c r="AH15" s="79">
        <f t="shared" si="2"/>
        <v>36</v>
      </c>
      <c r="AI15" s="79">
        <f t="shared" si="2"/>
        <v>36</v>
      </c>
      <c r="AJ15" s="79">
        <f t="shared" si="2"/>
        <v>36</v>
      </c>
      <c r="AK15" s="79">
        <f t="shared" si="2"/>
        <v>36</v>
      </c>
      <c r="AL15" s="79">
        <f t="shared" si="2"/>
        <v>36</v>
      </c>
      <c r="AM15" s="79">
        <f t="shared" si="2"/>
        <v>36</v>
      </c>
      <c r="AN15" s="79">
        <f t="shared" si="2"/>
        <v>36</v>
      </c>
      <c r="AO15" s="79">
        <f t="shared" si="2"/>
        <v>36</v>
      </c>
      <c r="AP15" s="79">
        <f t="shared" si="2"/>
        <v>36</v>
      </c>
      <c r="AQ15" s="79">
        <f t="shared" si="2"/>
        <v>36</v>
      </c>
      <c r="AR15" s="79">
        <f t="shared" si="2"/>
        <v>36</v>
      </c>
      <c r="AS15" s="79">
        <f t="shared" si="2"/>
        <v>36</v>
      </c>
      <c r="AT15" s="79">
        <f t="shared" si="2"/>
        <v>36</v>
      </c>
      <c r="AU15" s="79">
        <f t="shared" si="2"/>
        <v>36</v>
      </c>
      <c r="AV15" s="122">
        <f>SUM(X15:AT15)</f>
        <v>828</v>
      </c>
      <c r="AW15" s="57"/>
      <c r="AX15" s="57"/>
      <c r="AY15" s="57"/>
      <c r="AZ15" s="57"/>
      <c r="BA15" s="57"/>
      <c r="BB15" s="57"/>
      <c r="BC15" s="57"/>
      <c r="BD15" s="57"/>
      <c r="BE15" s="57"/>
      <c r="BF15" s="57">
        <f>V15+AV15</f>
        <v>1440</v>
      </c>
    </row>
    <row r="16" spans="1:59" ht="18" customHeight="1" thickBot="1">
      <c r="A16" s="201"/>
      <c r="B16" s="239"/>
      <c r="C16" s="183"/>
      <c r="D16" s="78" t="s">
        <v>18</v>
      </c>
      <c r="E16" s="79">
        <f t="shared" ref="E16:U16" si="3">E18+E44</f>
        <v>0</v>
      </c>
      <c r="F16" s="79">
        <f t="shared" si="3"/>
        <v>0</v>
      </c>
      <c r="G16" s="79">
        <f t="shared" si="3"/>
        <v>0</v>
      </c>
      <c r="H16" s="79">
        <f t="shared" si="3"/>
        <v>0</v>
      </c>
      <c r="I16" s="79">
        <f t="shared" si="3"/>
        <v>0</v>
      </c>
      <c r="J16" s="79">
        <f t="shared" si="3"/>
        <v>0</v>
      </c>
      <c r="K16" s="79">
        <f t="shared" si="3"/>
        <v>0</v>
      </c>
      <c r="L16" s="79">
        <f t="shared" si="3"/>
        <v>0</v>
      </c>
      <c r="M16" s="79">
        <f t="shared" si="3"/>
        <v>0</v>
      </c>
      <c r="N16" s="79">
        <f t="shared" si="3"/>
        <v>0</v>
      </c>
      <c r="O16" s="79">
        <f t="shared" si="3"/>
        <v>0</v>
      </c>
      <c r="P16" s="79">
        <f t="shared" si="3"/>
        <v>0</v>
      </c>
      <c r="Q16" s="79">
        <f t="shared" si="3"/>
        <v>0</v>
      </c>
      <c r="R16" s="79">
        <f t="shared" si="3"/>
        <v>0</v>
      </c>
      <c r="S16" s="79">
        <f t="shared" si="3"/>
        <v>0</v>
      </c>
      <c r="T16" s="79">
        <f t="shared" si="3"/>
        <v>0</v>
      </c>
      <c r="U16" s="79">
        <f t="shared" si="3"/>
        <v>0</v>
      </c>
      <c r="V16" s="114">
        <f t="shared" si="1"/>
        <v>0</v>
      </c>
      <c r="W16" s="115">
        <v>0</v>
      </c>
      <c r="X16" s="79">
        <f t="shared" ref="X16:AT16" si="4">X18+X44+X56</f>
        <v>0</v>
      </c>
      <c r="Y16" s="79">
        <f t="shared" si="4"/>
        <v>0</v>
      </c>
      <c r="Z16" s="79">
        <f t="shared" si="4"/>
        <v>0</v>
      </c>
      <c r="AA16" s="79">
        <f t="shared" si="4"/>
        <v>0</v>
      </c>
      <c r="AB16" s="79">
        <f t="shared" si="4"/>
        <v>0</v>
      </c>
      <c r="AC16" s="79">
        <f t="shared" si="4"/>
        <v>0</v>
      </c>
      <c r="AD16" s="79">
        <f t="shared" si="4"/>
        <v>0</v>
      </c>
      <c r="AE16" s="79">
        <f t="shared" si="4"/>
        <v>0</v>
      </c>
      <c r="AF16" s="79">
        <f t="shared" si="4"/>
        <v>0</v>
      </c>
      <c r="AG16" s="79">
        <f t="shared" si="4"/>
        <v>0</v>
      </c>
      <c r="AH16" s="79">
        <f t="shared" si="4"/>
        <v>0</v>
      </c>
      <c r="AI16" s="79">
        <f t="shared" si="4"/>
        <v>0</v>
      </c>
      <c r="AJ16" s="79">
        <f t="shared" si="4"/>
        <v>0</v>
      </c>
      <c r="AK16" s="79">
        <f t="shared" si="4"/>
        <v>0</v>
      </c>
      <c r="AL16" s="79">
        <f t="shared" si="4"/>
        <v>0</v>
      </c>
      <c r="AM16" s="79">
        <f t="shared" si="4"/>
        <v>0</v>
      </c>
      <c r="AN16" s="79">
        <f t="shared" si="4"/>
        <v>0</v>
      </c>
      <c r="AO16" s="79">
        <f t="shared" si="4"/>
        <v>0</v>
      </c>
      <c r="AP16" s="79">
        <f t="shared" si="4"/>
        <v>0</v>
      </c>
      <c r="AQ16" s="79">
        <f t="shared" si="4"/>
        <v>0</v>
      </c>
      <c r="AR16" s="79">
        <f t="shared" si="4"/>
        <v>0</v>
      </c>
      <c r="AS16" s="79">
        <f t="shared" si="4"/>
        <v>0</v>
      </c>
      <c r="AT16" s="79">
        <f t="shared" si="4"/>
        <v>0</v>
      </c>
      <c r="AU16" s="79">
        <v>0</v>
      </c>
      <c r="AV16" s="122">
        <f t="shared" ref="AV16:AV18" si="5">SUM(X16:AT16)</f>
        <v>0</v>
      </c>
      <c r="AW16" s="57"/>
      <c r="AX16" s="57"/>
      <c r="AY16" s="57"/>
      <c r="AZ16" s="57"/>
      <c r="BA16" s="57"/>
      <c r="BB16" s="57"/>
      <c r="BC16" s="57"/>
      <c r="BD16" s="57"/>
      <c r="BE16" s="57"/>
      <c r="BF16" s="57">
        <f t="shared" ref="BF16:BF30" si="6">V16+AV16</f>
        <v>0</v>
      </c>
    </row>
    <row r="17" spans="1:58" ht="18" customHeight="1" thickBot="1">
      <c r="A17" s="201"/>
      <c r="B17" s="197" t="s">
        <v>96</v>
      </c>
      <c r="C17" s="197" t="s">
        <v>23</v>
      </c>
      <c r="D17" s="70" t="s">
        <v>17</v>
      </c>
      <c r="E17" s="72">
        <f>E19+E21+E23+E25+E27+E29+E31+E33+E35+E37+E39</f>
        <v>30</v>
      </c>
      <c r="F17" s="72">
        <f t="shared" ref="F17:U17" si="7">F19+F21+F23+F25+F27+F29+F31+F33+F35+F37+F39</f>
        <v>30</v>
      </c>
      <c r="G17" s="72">
        <f t="shared" si="7"/>
        <v>30</v>
      </c>
      <c r="H17" s="72">
        <f t="shared" si="7"/>
        <v>30</v>
      </c>
      <c r="I17" s="72">
        <f t="shared" si="7"/>
        <v>30</v>
      </c>
      <c r="J17" s="72">
        <f t="shared" si="7"/>
        <v>30</v>
      </c>
      <c r="K17" s="72">
        <f t="shared" si="7"/>
        <v>30</v>
      </c>
      <c r="L17" s="72">
        <f t="shared" si="7"/>
        <v>30</v>
      </c>
      <c r="M17" s="72">
        <f t="shared" si="7"/>
        <v>30</v>
      </c>
      <c r="N17" s="72">
        <f t="shared" si="7"/>
        <v>30</v>
      </c>
      <c r="O17" s="72">
        <f t="shared" si="7"/>
        <v>30</v>
      </c>
      <c r="P17" s="72">
        <f t="shared" si="7"/>
        <v>30</v>
      </c>
      <c r="Q17" s="72">
        <f t="shared" si="7"/>
        <v>30</v>
      </c>
      <c r="R17" s="72">
        <f t="shared" si="7"/>
        <v>30</v>
      </c>
      <c r="S17" s="72">
        <f t="shared" si="7"/>
        <v>30</v>
      </c>
      <c r="T17" s="72">
        <f t="shared" si="7"/>
        <v>30</v>
      </c>
      <c r="U17" s="72">
        <f t="shared" si="7"/>
        <v>36</v>
      </c>
      <c r="V17" s="114">
        <f t="shared" si="1"/>
        <v>516</v>
      </c>
      <c r="W17" s="115">
        <v>0</v>
      </c>
      <c r="X17" s="72">
        <f>X19+X21+X23+X25+X27+X29+X31+X33+X35+X37+X39+X41</f>
        <v>30</v>
      </c>
      <c r="Y17" s="72">
        <f t="shared" ref="Y17:AU17" si="8">Y19+Y21+Y23+Y25+Y27+Y29+Y31+Y33+Y35+Y37+Y39+Y41</f>
        <v>30</v>
      </c>
      <c r="Z17" s="72">
        <f t="shared" si="8"/>
        <v>30</v>
      </c>
      <c r="AA17" s="72">
        <f t="shared" si="8"/>
        <v>30</v>
      </c>
      <c r="AB17" s="72">
        <f t="shared" si="8"/>
        <v>30</v>
      </c>
      <c r="AC17" s="72">
        <f t="shared" si="8"/>
        <v>30</v>
      </c>
      <c r="AD17" s="72">
        <f t="shared" si="8"/>
        <v>30</v>
      </c>
      <c r="AE17" s="72">
        <f t="shared" si="8"/>
        <v>30</v>
      </c>
      <c r="AF17" s="72">
        <f t="shared" si="8"/>
        <v>30</v>
      </c>
      <c r="AG17" s="72">
        <f t="shared" si="8"/>
        <v>30</v>
      </c>
      <c r="AH17" s="72">
        <f t="shared" si="8"/>
        <v>30</v>
      </c>
      <c r="AI17" s="72">
        <f t="shared" si="8"/>
        <v>30</v>
      </c>
      <c r="AJ17" s="72">
        <f t="shared" si="8"/>
        <v>30</v>
      </c>
      <c r="AK17" s="72">
        <f t="shared" si="8"/>
        <v>30</v>
      </c>
      <c r="AL17" s="72">
        <f t="shared" si="8"/>
        <v>30</v>
      </c>
      <c r="AM17" s="72">
        <f t="shared" si="8"/>
        <v>30</v>
      </c>
      <c r="AN17" s="72">
        <f t="shared" si="8"/>
        <v>26</v>
      </c>
      <c r="AO17" s="72">
        <f t="shared" si="8"/>
        <v>30</v>
      </c>
      <c r="AP17" s="72">
        <f t="shared" si="8"/>
        <v>30</v>
      </c>
      <c r="AQ17" s="72">
        <f t="shared" si="8"/>
        <v>30</v>
      </c>
      <c r="AR17" s="72">
        <f t="shared" si="8"/>
        <v>30</v>
      </c>
      <c r="AS17" s="72">
        <f t="shared" si="8"/>
        <v>32</v>
      </c>
      <c r="AT17" s="72">
        <f t="shared" si="8"/>
        <v>32</v>
      </c>
      <c r="AU17" s="72">
        <f t="shared" si="8"/>
        <v>36</v>
      </c>
      <c r="AV17" s="122">
        <f t="shared" si="5"/>
        <v>690</v>
      </c>
      <c r="AW17" s="57"/>
      <c r="AX17" s="57"/>
      <c r="AY17" s="57"/>
      <c r="AZ17" s="57"/>
      <c r="BA17" s="57"/>
      <c r="BB17" s="57"/>
      <c r="BC17" s="57"/>
      <c r="BD17" s="57"/>
      <c r="BE17" s="57"/>
      <c r="BF17" s="57">
        <f t="shared" si="6"/>
        <v>1206</v>
      </c>
    </row>
    <row r="18" spans="1:58" ht="18" customHeight="1" thickBot="1">
      <c r="A18" s="201"/>
      <c r="B18" s="197"/>
      <c r="C18" s="197"/>
      <c r="D18" s="70" t="s">
        <v>18</v>
      </c>
      <c r="E18" s="72">
        <f>E20+E22+E24+E26+E28+E30+E32+E34+E36+E38+E40</f>
        <v>0</v>
      </c>
      <c r="F18" s="72">
        <f t="shared" ref="F18:U18" si="9">F20+F22+F24+F26+F28+F30+F32+F34+F36+F38+F40</f>
        <v>0</v>
      </c>
      <c r="G18" s="72">
        <f t="shared" si="9"/>
        <v>0</v>
      </c>
      <c r="H18" s="72">
        <f t="shared" si="9"/>
        <v>0</v>
      </c>
      <c r="I18" s="72">
        <f t="shared" si="9"/>
        <v>0</v>
      </c>
      <c r="J18" s="72">
        <f t="shared" si="9"/>
        <v>0</v>
      </c>
      <c r="K18" s="72">
        <f t="shared" si="9"/>
        <v>0</v>
      </c>
      <c r="L18" s="72">
        <f t="shared" si="9"/>
        <v>0</v>
      </c>
      <c r="M18" s="72">
        <f t="shared" si="9"/>
        <v>0</v>
      </c>
      <c r="N18" s="72">
        <f t="shared" si="9"/>
        <v>0</v>
      </c>
      <c r="O18" s="72">
        <f t="shared" si="9"/>
        <v>0</v>
      </c>
      <c r="P18" s="72">
        <f t="shared" si="9"/>
        <v>0</v>
      </c>
      <c r="Q18" s="72">
        <f t="shared" si="9"/>
        <v>0</v>
      </c>
      <c r="R18" s="72">
        <f t="shared" si="9"/>
        <v>0</v>
      </c>
      <c r="S18" s="72">
        <f t="shared" si="9"/>
        <v>0</v>
      </c>
      <c r="T18" s="72">
        <f t="shared" si="9"/>
        <v>0</v>
      </c>
      <c r="U18" s="72">
        <f t="shared" si="9"/>
        <v>0</v>
      </c>
      <c r="V18" s="114">
        <f t="shared" si="1"/>
        <v>0</v>
      </c>
      <c r="W18" s="115">
        <v>0</v>
      </c>
      <c r="X18" s="72">
        <f>X20+X22+X24+X26+X28+X30+X32+X34+X36+X38+X40+X42</f>
        <v>0</v>
      </c>
      <c r="Y18" s="72">
        <f t="shared" ref="Y18:AU18" si="10">Y20+Y22+Y24+Y26+Y28+Y30+Y32+Y34+Y36+Y38+Y40+Y42</f>
        <v>0</v>
      </c>
      <c r="Z18" s="72">
        <f t="shared" si="10"/>
        <v>0</v>
      </c>
      <c r="AA18" s="72">
        <f t="shared" si="10"/>
        <v>0</v>
      </c>
      <c r="AB18" s="72">
        <f t="shared" si="10"/>
        <v>0</v>
      </c>
      <c r="AC18" s="72">
        <f t="shared" si="10"/>
        <v>0</v>
      </c>
      <c r="AD18" s="72">
        <f t="shared" si="10"/>
        <v>0</v>
      </c>
      <c r="AE18" s="72">
        <f t="shared" si="10"/>
        <v>0</v>
      </c>
      <c r="AF18" s="72">
        <f t="shared" si="10"/>
        <v>0</v>
      </c>
      <c r="AG18" s="72">
        <f t="shared" si="10"/>
        <v>0</v>
      </c>
      <c r="AH18" s="72">
        <f t="shared" si="10"/>
        <v>0</v>
      </c>
      <c r="AI18" s="72">
        <f t="shared" si="10"/>
        <v>0</v>
      </c>
      <c r="AJ18" s="72">
        <f t="shared" si="10"/>
        <v>0</v>
      </c>
      <c r="AK18" s="72">
        <f t="shared" si="10"/>
        <v>0</v>
      </c>
      <c r="AL18" s="72">
        <f t="shared" si="10"/>
        <v>0</v>
      </c>
      <c r="AM18" s="72">
        <f t="shared" si="10"/>
        <v>0</v>
      </c>
      <c r="AN18" s="72">
        <f t="shared" si="10"/>
        <v>0</v>
      </c>
      <c r="AO18" s="72">
        <f t="shared" si="10"/>
        <v>0</v>
      </c>
      <c r="AP18" s="72">
        <f t="shared" si="10"/>
        <v>0</v>
      </c>
      <c r="AQ18" s="72">
        <f t="shared" si="10"/>
        <v>0</v>
      </c>
      <c r="AR18" s="72">
        <f t="shared" si="10"/>
        <v>0</v>
      </c>
      <c r="AS18" s="72">
        <f t="shared" si="10"/>
        <v>0</v>
      </c>
      <c r="AT18" s="72">
        <f t="shared" si="10"/>
        <v>0</v>
      </c>
      <c r="AU18" s="72">
        <f t="shared" si="10"/>
        <v>0</v>
      </c>
      <c r="AV18" s="122">
        <f t="shared" si="5"/>
        <v>0</v>
      </c>
      <c r="AW18" s="57"/>
      <c r="AX18" s="57"/>
      <c r="AY18" s="57"/>
      <c r="AZ18" s="57"/>
      <c r="BA18" s="57"/>
      <c r="BB18" s="57"/>
      <c r="BC18" s="57"/>
      <c r="BD18" s="57"/>
      <c r="BE18" s="57"/>
      <c r="BF18" s="57">
        <f t="shared" si="6"/>
        <v>0</v>
      </c>
    </row>
    <row r="19" spans="1:58" ht="18" customHeight="1" thickBot="1">
      <c r="A19" s="201"/>
      <c r="B19" s="204" t="s">
        <v>88</v>
      </c>
      <c r="C19" s="195" t="s">
        <v>21</v>
      </c>
      <c r="D19" s="33" t="s">
        <v>17</v>
      </c>
      <c r="E19" s="69">
        <v>2</v>
      </c>
      <c r="F19" s="69">
        <v>2</v>
      </c>
      <c r="G19" s="69">
        <v>2</v>
      </c>
      <c r="H19" s="69">
        <v>2</v>
      </c>
      <c r="I19" s="69">
        <v>2</v>
      </c>
      <c r="J19" s="69">
        <v>2</v>
      </c>
      <c r="K19" s="69">
        <v>2</v>
      </c>
      <c r="L19" s="69">
        <v>2</v>
      </c>
      <c r="M19" s="69">
        <v>2</v>
      </c>
      <c r="N19" s="69">
        <v>2</v>
      </c>
      <c r="O19" s="69">
        <v>2</v>
      </c>
      <c r="P19" s="69">
        <v>2</v>
      </c>
      <c r="Q19" s="69">
        <v>2</v>
      </c>
      <c r="R19" s="69">
        <v>2</v>
      </c>
      <c r="S19" s="69">
        <v>2</v>
      </c>
      <c r="T19" s="69">
        <v>2</v>
      </c>
      <c r="U19" s="101">
        <v>12</v>
      </c>
      <c r="V19" s="114">
        <f t="shared" si="1"/>
        <v>44</v>
      </c>
      <c r="W19" s="115">
        <v>0</v>
      </c>
      <c r="X19" s="74">
        <v>2</v>
      </c>
      <c r="Y19" s="74">
        <v>2</v>
      </c>
      <c r="Z19" s="74">
        <v>2</v>
      </c>
      <c r="AA19" s="74">
        <v>2</v>
      </c>
      <c r="AB19" s="74">
        <v>2</v>
      </c>
      <c r="AC19" s="74">
        <v>2</v>
      </c>
      <c r="AD19" s="74">
        <v>2</v>
      </c>
      <c r="AE19" s="74">
        <v>2</v>
      </c>
      <c r="AF19" s="74">
        <v>2</v>
      </c>
      <c r="AG19" s="74">
        <v>2</v>
      </c>
      <c r="AH19" s="74">
        <v>2</v>
      </c>
      <c r="AI19" s="74">
        <v>2</v>
      </c>
      <c r="AJ19" s="74">
        <v>2</v>
      </c>
      <c r="AK19" s="74">
        <v>2</v>
      </c>
      <c r="AL19" s="74">
        <v>2</v>
      </c>
      <c r="AM19" s="74">
        <v>2</v>
      </c>
      <c r="AN19" s="74">
        <v>2</v>
      </c>
      <c r="AO19" s="74">
        <v>2</v>
      </c>
      <c r="AP19" s="74">
        <v>2</v>
      </c>
      <c r="AQ19" s="74">
        <v>2</v>
      </c>
      <c r="AR19" s="74">
        <v>2</v>
      </c>
      <c r="AS19" s="74">
        <v>2</v>
      </c>
      <c r="AT19" s="74">
        <v>2</v>
      </c>
      <c r="AU19" s="86">
        <v>12</v>
      </c>
      <c r="AV19" s="122">
        <f>SUM(X19:AU19)</f>
        <v>58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>
        <f t="shared" si="6"/>
        <v>102</v>
      </c>
    </row>
    <row r="20" spans="1:58" ht="18" customHeight="1" thickBot="1">
      <c r="A20" s="201"/>
      <c r="B20" s="204"/>
      <c r="C20" s="198"/>
      <c r="D20" s="33" t="s">
        <v>18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101">
        <v>0</v>
      </c>
      <c r="V20" s="114">
        <f t="shared" si="1"/>
        <v>0</v>
      </c>
      <c r="W20" s="115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86">
        <v>0</v>
      </c>
      <c r="AV20" s="122">
        <f t="shared" ref="AV20:AV42" si="11">SUM(X20:AT20)</f>
        <v>0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>
        <f t="shared" si="6"/>
        <v>0</v>
      </c>
    </row>
    <row r="21" spans="1:58" ht="18" customHeight="1" thickBot="1">
      <c r="A21" s="201"/>
      <c r="B21" s="202" t="s">
        <v>89</v>
      </c>
      <c r="C21" s="195" t="s">
        <v>52</v>
      </c>
      <c r="D21" s="33" t="s">
        <v>17</v>
      </c>
      <c r="E21" s="69">
        <v>2</v>
      </c>
      <c r="F21" s="69">
        <v>4</v>
      </c>
      <c r="G21" s="69">
        <v>2</v>
      </c>
      <c r="H21" s="69">
        <v>4</v>
      </c>
      <c r="I21" s="69">
        <v>2</v>
      </c>
      <c r="J21" s="69">
        <v>4</v>
      </c>
      <c r="K21" s="69">
        <v>2</v>
      </c>
      <c r="L21" s="69">
        <v>4</v>
      </c>
      <c r="M21" s="69">
        <v>2</v>
      </c>
      <c r="N21" s="69">
        <v>4</v>
      </c>
      <c r="O21" s="69">
        <v>2</v>
      </c>
      <c r="P21" s="69">
        <v>4</v>
      </c>
      <c r="Q21" s="69">
        <v>2</v>
      </c>
      <c r="R21" s="69">
        <v>4</v>
      </c>
      <c r="S21" s="69">
        <v>2</v>
      </c>
      <c r="T21" s="69">
        <v>4</v>
      </c>
      <c r="U21" s="101">
        <v>0</v>
      </c>
      <c r="V21" s="114">
        <f t="shared" si="1"/>
        <v>48</v>
      </c>
      <c r="W21" s="115">
        <v>0</v>
      </c>
      <c r="X21" s="74">
        <v>2</v>
      </c>
      <c r="Y21" s="74">
        <v>4</v>
      </c>
      <c r="Z21" s="74">
        <v>2</v>
      </c>
      <c r="AA21" s="74">
        <v>4</v>
      </c>
      <c r="AB21" s="74">
        <v>2</v>
      </c>
      <c r="AC21" s="74">
        <v>4</v>
      </c>
      <c r="AD21" s="74">
        <v>2</v>
      </c>
      <c r="AE21" s="74">
        <v>4</v>
      </c>
      <c r="AF21" s="74">
        <v>2</v>
      </c>
      <c r="AG21" s="74">
        <v>4</v>
      </c>
      <c r="AH21" s="74">
        <v>2</v>
      </c>
      <c r="AI21" s="74">
        <v>4</v>
      </c>
      <c r="AJ21" s="74">
        <v>2</v>
      </c>
      <c r="AK21" s="74">
        <v>4</v>
      </c>
      <c r="AL21" s="74">
        <v>2</v>
      </c>
      <c r="AM21" s="74">
        <v>4</v>
      </c>
      <c r="AN21" s="74">
        <v>2</v>
      </c>
      <c r="AO21" s="74">
        <v>4</v>
      </c>
      <c r="AP21" s="74">
        <v>2</v>
      </c>
      <c r="AQ21" s="74">
        <v>4</v>
      </c>
      <c r="AR21" s="74">
        <v>2</v>
      </c>
      <c r="AS21" s="74">
        <v>4</v>
      </c>
      <c r="AT21" s="74">
        <v>3</v>
      </c>
      <c r="AU21" s="86">
        <v>0</v>
      </c>
      <c r="AV21" s="122">
        <f>SUM(X21:AU21)</f>
        <v>69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>
        <f t="shared" si="6"/>
        <v>117</v>
      </c>
    </row>
    <row r="22" spans="1:58" ht="18" customHeight="1" thickBot="1">
      <c r="A22" s="201"/>
      <c r="B22" s="203"/>
      <c r="C22" s="198"/>
      <c r="D22" s="33" t="s">
        <v>18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101">
        <v>0</v>
      </c>
      <c r="V22" s="114">
        <f t="shared" si="1"/>
        <v>0</v>
      </c>
      <c r="W22" s="115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86">
        <v>0</v>
      </c>
      <c r="AV22" s="122">
        <f>SUM(X22:AT22)</f>
        <v>0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>
        <f t="shared" si="6"/>
        <v>0</v>
      </c>
    </row>
    <row r="23" spans="1:58" ht="18" customHeight="1" thickBot="1">
      <c r="A23" s="201"/>
      <c r="B23" s="202" t="s">
        <v>90</v>
      </c>
      <c r="C23" s="195" t="s">
        <v>201</v>
      </c>
      <c r="D23" s="12" t="s">
        <v>17</v>
      </c>
      <c r="E23" s="69">
        <v>2</v>
      </c>
      <c r="F23" s="69">
        <v>0</v>
      </c>
      <c r="G23" s="69">
        <v>2</v>
      </c>
      <c r="H23" s="69">
        <v>0</v>
      </c>
      <c r="I23" s="69">
        <v>2</v>
      </c>
      <c r="J23" s="69">
        <v>0</v>
      </c>
      <c r="K23" s="69">
        <v>2</v>
      </c>
      <c r="L23" s="69">
        <v>0</v>
      </c>
      <c r="M23" s="69">
        <v>2</v>
      </c>
      <c r="N23" s="69">
        <v>0</v>
      </c>
      <c r="O23" s="69">
        <v>2</v>
      </c>
      <c r="P23" s="69">
        <v>0</v>
      </c>
      <c r="Q23" s="69">
        <v>2</v>
      </c>
      <c r="R23" s="69">
        <v>0</v>
      </c>
      <c r="S23" s="69">
        <v>2</v>
      </c>
      <c r="T23" s="69">
        <v>0</v>
      </c>
      <c r="U23" s="101">
        <v>0</v>
      </c>
      <c r="V23" s="114">
        <f t="shared" si="1"/>
        <v>16</v>
      </c>
      <c r="W23" s="115">
        <v>0</v>
      </c>
      <c r="X23" s="77">
        <v>2</v>
      </c>
      <c r="Y23" s="77">
        <v>0</v>
      </c>
      <c r="Z23" s="77">
        <v>2</v>
      </c>
      <c r="AA23" s="77">
        <v>0</v>
      </c>
      <c r="AB23" s="77">
        <v>2</v>
      </c>
      <c r="AC23" s="77">
        <v>0</v>
      </c>
      <c r="AD23" s="77">
        <v>2</v>
      </c>
      <c r="AE23" s="77">
        <v>0</v>
      </c>
      <c r="AF23" s="77">
        <v>2</v>
      </c>
      <c r="AG23" s="77">
        <v>0</v>
      </c>
      <c r="AH23" s="77">
        <v>2</v>
      </c>
      <c r="AI23" s="77">
        <v>0</v>
      </c>
      <c r="AJ23" s="77">
        <v>2</v>
      </c>
      <c r="AK23" s="77">
        <v>0</v>
      </c>
      <c r="AL23" s="77">
        <v>2</v>
      </c>
      <c r="AM23" s="77">
        <v>0</v>
      </c>
      <c r="AN23" s="77">
        <v>2</v>
      </c>
      <c r="AO23" s="77">
        <v>0</v>
      </c>
      <c r="AP23" s="77">
        <v>2</v>
      </c>
      <c r="AQ23" s="77">
        <v>0</v>
      </c>
      <c r="AR23" s="77">
        <v>2</v>
      </c>
      <c r="AS23" s="77">
        <v>0</v>
      </c>
      <c r="AT23" s="74">
        <v>1</v>
      </c>
      <c r="AU23" s="86">
        <v>0</v>
      </c>
      <c r="AV23" s="122">
        <f>SUM(X23:AU23)</f>
        <v>23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>
        <f t="shared" si="6"/>
        <v>39</v>
      </c>
    </row>
    <row r="24" spans="1:58" ht="18" customHeight="1" thickBot="1">
      <c r="A24" s="201"/>
      <c r="B24" s="203"/>
      <c r="C24" s="198"/>
      <c r="D24" s="12" t="s">
        <v>18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101">
        <v>0</v>
      </c>
      <c r="V24" s="114">
        <f t="shared" si="1"/>
        <v>0</v>
      </c>
      <c r="W24" s="115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v>0</v>
      </c>
      <c r="AU24" s="86">
        <v>0</v>
      </c>
      <c r="AV24" s="122">
        <f t="shared" si="11"/>
        <v>0</v>
      </c>
      <c r="AW24" s="57"/>
      <c r="AX24" s="57"/>
      <c r="AY24" s="57"/>
      <c r="AZ24" s="57"/>
      <c r="BA24" s="57"/>
      <c r="BB24" s="57"/>
      <c r="BC24" s="57"/>
      <c r="BD24" s="57"/>
      <c r="BE24" s="57"/>
      <c r="BF24" s="57">
        <f t="shared" si="6"/>
        <v>0</v>
      </c>
    </row>
    <row r="25" spans="1:58" ht="18" customHeight="1" thickBot="1">
      <c r="A25" s="201"/>
      <c r="B25" s="202" t="s">
        <v>91</v>
      </c>
      <c r="C25" s="195" t="s">
        <v>202</v>
      </c>
      <c r="D25" s="12" t="s">
        <v>17</v>
      </c>
      <c r="E25" s="69">
        <v>4</v>
      </c>
      <c r="F25" s="69">
        <v>2</v>
      </c>
      <c r="G25" s="69">
        <v>4</v>
      </c>
      <c r="H25" s="69">
        <v>2</v>
      </c>
      <c r="I25" s="69">
        <v>4</v>
      </c>
      <c r="J25" s="69">
        <v>2</v>
      </c>
      <c r="K25" s="69">
        <v>4</v>
      </c>
      <c r="L25" s="69">
        <v>2</v>
      </c>
      <c r="M25" s="69">
        <v>4</v>
      </c>
      <c r="N25" s="69">
        <v>2</v>
      </c>
      <c r="O25" s="69">
        <v>4</v>
      </c>
      <c r="P25" s="69">
        <v>2</v>
      </c>
      <c r="Q25" s="69">
        <v>4</v>
      </c>
      <c r="R25" s="69">
        <v>2</v>
      </c>
      <c r="S25" s="69">
        <v>4</v>
      </c>
      <c r="T25" s="69">
        <v>2</v>
      </c>
      <c r="U25" s="101">
        <v>0</v>
      </c>
      <c r="V25" s="114">
        <f t="shared" si="1"/>
        <v>48</v>
      </c>
      <c r="W25" s="115">
        <v>0</v>
      </c>
      <c r="X25" s="74">
        <v>2</v>
      </c>
      <c r="Y25" s="74">
        <v>4</v>
      </c>
      <c r="Z25" s="74">
        <v>2</v>
      </c>
      <c r="AA25" s="74">
        <v>2</v>
      </c>
      <c r="AB25" s="74">
        <v>2</v>
      </c>
      <c r="AC25" s="74">
        <v>4</v>
      </c>
      <c r="AD25" s="74">
        <v>2</v>
      </c>
      <c r="AE25" s="74">
        <v>4</v>
      </c>
      <c r="AF25" s="74">
        <v>2</v>
      </c>
      <c r="AG25" s="74">
        <v>4</v>
      </c>
      <c r="AH25" s="74">
        <v>2</v>
      </c>
      <c r="AI25" s="74">
        <v>2</v>
      </c>
      <c r="AJ25" s="74">
        <v>4</v>
      </c>
      <c r="AK25" s="69">
        <v>4</v>
      </c>
      <c r="AL25" s="74">
        <v>2</v>
      </c>
      <c r="AM25" s="69">
        <v>4</v>
      </c>
      <c r="AN25" s="74">
        <v>2</v>
      </c>
      <c r="AO25" s="74">
        <v>4</v>
      </c>
      <c r="AP25" s="74">
        <v>2</v>
      </c>
      <c r="AQ25" s="74">
        <v>4</v>
      </c>
      <c r="AR25" s="74">
        <v>4</v>
      </c>
      <c r="AS25" s="74">
        <v>4</v>
      </c>
      <c r="AT25" s="74">
        <v>3</v>
      </c>
      <c r="AU25" s="86">
        <v>0</v>
      </c>
      <c r="AV25" s="122">
        <f>SUM(X25:AU25)</f>
        <v>69</v>
      </c>
      <c r="AW25" s="57"/>
      <c r="AX25" s="57"/>
      <c r="AY25" s="57"/>
      <c r="AZ25" s="57"/>
      <c r="BA25" s="57"/>
      <c r="BB25" s="57"/>
      <c r="BC25" s="57"/>
      <c r="BD25" s="57"/>
      <c r="BE25" s="57"/>
      <c r="BF25" s="57">
        <f t="shared" si="6"/>
        <v>117</v>
      </c>
    </row>
    <row r="26" spans="1:58" ht="18" customHeight="1" thickBot="1">
      <c r="A26" s="201"/>
      <c r="B26" s="203"/>
      <c r="C26" s="198"/>
      <c r="D26" s="12" t="s">
        <v>18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101">
        <v>0</v>
      </c>
      <c r="V26" s="114">
        <f t="shared" si="1"/>
        <v>0</v>
      </c>
      <c r="W26" s="115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v>0</v>
      </c>
      <c r="AU26" s="86">
        <v>0</v>
      </c>
      <c r="AV26" s="122">
        <f t="shared" si="11"/>
        <v>0</v>
      </c>
      <c r="AW26" s="57"/>
      <c r="AX26" s="57"/>
      <c r="AY26" s="57"/>
      <c r="AZ26" s="57"/>
      <c r="BA26" s="57"/>
      <c r="BB26" s="57"/>
      <c r="BC26" s="57"/>
      <c r="BD26" s="57"/>
      <c r="BE26" s="57"/>
      <c r="BF26" s="57">
        <f t="shared" si="6"/>
        <v>0</v>
      </c>
    </row>
    <row r="27" spans="1:58" ht="18" customHeight="1" thickBot="1">
      <c r="A27" s="201"/>
      <c r="B27" s="202" t="s">
        <v>92</v>
      </c>
      <c r="C27" s="195" t="s">
        <v>22</v>
      </c>
      <c r="D27" s="12" t="s">
        <v>17</v>
      </c>
      <c r="E27" s="69">
        <v>2</v>
      </c>
      <c r="F27" s="69">
        <v>4</v>
      </c>
      <c r="G27" s="69">
        <v>2</v>
      </c>
      <c r="H27" s="69">
        <v>4</v>
      </c>
      <c r="I27" s="69">
        <v>2</v>
      </c>
      <c r="J27" s="69">
        <v>4</v>
      </c>
      <c r="K27" s="69">
        <v>2</v>
      </c>
      <c r="L27" s="69">
        <v>4</v>
      </c>
      <c r="M27" s="69">
        <v>2</v>
      </c>
      <c r="N27" s="69">
        <v>4</v>
      </c>
      <c r="O27" s="69">
        <v>2</v>
      </c>
      <c r="P27" s="69">
        <v>4</v>
      </c>
      <c r="Q27" s="69">
        <v>2</v>
      </c>
      <c r="R27" s="69">
        <v>4</v>
      </c>
      <c r="S27" s="69">
        <v>2</v>
      </c>
      <c r="T27" s="69">
        <v>4</v>
      </c>
      <c r="U27" s="101">
        <v>0</v>
      </c>
      <c r="V27" s="114">
        <f t="shared" si="1"/>
        <v>48</v>
      </c>
      <c r="W27" s="115">
        <v>0</v>
      </c>
      <c r="X27" s="74">
        <v>4</v>
      </c>
      <c r="Y27" s="74">
        <v>2</v>
      </c>
      <c r="Z27" s="74">
        <v>4</v>
      </c>
      <c r="AA27" s="74">
        <v>2</v>
      </c>
      <c r="AB27" s="74">
        <v>4</v>
      </c>
      <c r="AC27" s="74">
        <v>2</v>
      </c>
      <c r="AD27" s="74">
        <v>4</v>
      </c>
      <c r="AE27" s="74">
        <v>2</v>
      </c>
      <c r="AF27" s="74">
        <v>4</v>
      </c>
      <c r="AG27" s="74">
        <v>2</v>
      </c>
      <c r="AH27" s="74">
        <v>4</v>
      </c>
      <c r="AI27" s="74">
        <v>2</v>
      </c>
      <c r="AJ27" s="74">
        <v>4</v>
      </c>
      <c r="AK27" s="74">
        <v>2</v>
      </c>
      <c r="AL27" s="74">
        <v>4</v>
      </c>
      <c r="AM27" s="74">
        <v>2</v>
      </c>
      <c r="AN27" s="74">
        <v>2</v>
      </c>
      <c r="AO27" s="74">
        <v>2</v>
      </c>
      <c r="AP27" s="74">
        <v>4</v>
      </c>
      <c r="AQ27" s="74">
        <v>4</v>
      </c>
      <c r="AR27" s="74">
        <v>4</v>
      </c>
      <c r="AS27" s="74">
        <v>2</v>
      </c>
      <c r="AT27" s="74">
        <v>3</v>
      </c>
      <c r="AU27" s="86">
        <v>0</v>
      </c>
      <c r="AV27" s="122">
        <f>SUM(X27:AU27)</f>
        <v>69</v>
      </c>
      <c r="AW27" s="57"/>
      <c r="AX27" s="57"/>
      <c r="AY27" s="57"/>
      <c r="AZ27" s="57"/>
      <c r="BA27" s="57"/>
      <c r="BB27" s="57"/>
      <c r="BC27" s="57"/>
      <c r="BD27" s="57"/>
      <c r="BE27" s="57"/>
      <c r="BF27" s="57">
        <f t="shared" si="6"/>
        <v>117</v>
      </c>
    </row>
    <row r="28" spans="1:58" ht="18" customHeight="1" thickBot="1">
      <c r="A28" s="201"/>
      <c r="B28" s="203"/>
      <c r="C28" s="198"/>
      <c r="D28" s="12" t="s">
        <v>18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101">
        <v>0</v>
      </c>
      <c r="V28" s="114">
        <f t="shared" si="1"/>
        <v>0</v>
      </c>
      <c r="W28" s="115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v>0</v>
      </c>
      <c r="AU28" s="86">
        <v>0</v>
      </c>
      <c r="AV28" s="122">
        <f t="shared" si="11"/>
        <v>0</v>
      </c>
      <c r="AW28" s="57"/>
      <c r="AX28" s="57"/>
      <c r="AY28" s="57"/>
      <c r="AZ28" s="57"/>
      <c r="BA28" s="57"/>
      <c r="BB28" s="57"/>
      <c r="BC28" s="57"/>
      <c r="BD28" s="57"/>
      <c r="BE28" s="57"/>
      <c r="BF28" s="57">
        <f t="shared" si="6"/>
        <v>0</v>
      </c>
    </row>
    <row r="29" spans="1:58" ht="18" customHeight="1" thickBot="1">
      <c r="A29" s="201"/>
      <c r="B29" s="202" t="s">
        <v>93</v>
      </c>
      <c r="C29" s="195" t="s">
        <v>203</v>
      </c>
      <c r="D29" s="40" t="s">
        <v>17</v>
      </c>
      <c r="E29" s="69">
        <v>0</v>
      </c>
      <c r="F29" s="69">
        <v>2</v>
      </c>
      <c r="G29" s="69">
        <v>0</v>
      </c>
      <c r="H29" s="69">
        <v>2</v>
      </c>
      <c r="I29" s="69">
        <v>0</v>
      </c>
      <c r="J29" s="69">
        <v>2</v>
      </c>
      <c r="K29" s="69">
        <v>0</v>
      </c>
      <c r="L29" s="69">
        <v>2</v>
      </c>
      <c r="M29" s="69">
        <v>0</v>
      </c>
      <c r="N29" s="69">
        <v>2</v>
      </c>
      <c r="O29" s="69">
        <v>0</v>
      </c>
      <c r="P29" s="69">
        <v>2</v>
      </c>
      <c r="Q29" s="69">
        <v>0</v>
      </c>
      <c r="R29" s="69">
        <v>2</v>
      </c>
      <c r="S29" s="69">
        <v>0</v>
      </c>
      <c r="T29" s="69">
        <v>2</v>
      </c>
      <c r="U29" s="101">
        <v>0</v>
      </c>
      <c r="V29" s="114">
        <f t="shared" si="1"/>
        <v>16</v>
      </c>
      <c r="W29" s="115">
        <v>0</v>
      </c>
      <c r="X29" s="74">
        <v>0</v>
      </c>
      <c r="Y29" s="74">
        <v>2</v>
      </c>
      <c r="Z29" s="74">
        <v>0</v>
      </c>
      <c r="AA29" s="74">
        <v>2</v>
      </c>
      <c r="AB29" s="74">
        <v>0</v>
      </c>
      <c r="AC29" s="74">
        <v>2</v>
      </c>
      <c r="AD29" s="74">
        <v>0</v>
      </c>
      <c r="AE29" s="74">
        <v>2</v>
      </c>
      <c r="AF29" s="74">
        <v>0</v>
      </c>
      <c r="AG29" s="74">
        <v>2</v>
      </c>
      <c r="AH29" s="74">
        <v>0</v>
      </c>
      <c r="AI29" s="74">
        <v>2</v>
      </c>
      <c r="AJ29" s="74">
        <v>0</v>
      </c>
      <c r="AK29" s="74">
        <v>2</v>
      </c>
      <c r="AL29" s="74">
        <v>0</v>
      </c>
      <c r="AM29" s="74">
        <v>2</v>
      </c>
      <c r="AN29" s="74">
        <v>0</v>
      </c>
      <c r="AO29" s="74">
        <v>2</v>
      </c>
      <c r="AP29" s="74">
        <v>0</v>
      </c>
      <c r="AQ29" s="74">
        <v>2</v>
      </c>
      <c r="AR29" s="74">
        <v>0</v>
      </c>
      <c r="AS29" s="74">
        <v>2</v>
      </c>
      <c r="AT29" s="74">
        <v>1</v>
      </c>
      <c r="AU29" s="86">
        <v>0</v>
      </c>
      <c r="AV29" s="122">
        <f>SUM(X29:AU29)</f>
        <v>23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57">
        <f t="shared" si="6"/>
        <v>39</v>
      </c>
    </row>
    <row r="30" spans="1:58" ht="18" customHeight="1" thickBot="1">
      <c r="A30" s="201"/>
      <c r="B30" s="203"/>
      <c r="C30" s="198"/>
      <c r="D30" s="40" t="s">
        <v>18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102">
        <v>0</v>
      </c>
      <c r="V30" s="114">
        <f t="shared" si="1"/>
        <v>0</v>
      </c>
      <c r="W30" s="115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69">
        <v>0</v>
      </c>
      <c r="AL30" s="74">
        <v>0</v>
      </c>
      <c r="AM30" s="69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v>0</v>
      </c>
      <c r="AU30" s="86">
        <v>0</v>
      </c>
      <c r="AV30" s="122">
        <f t="shared" si="11"/>
        <v>0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57">
        <f t="shared" si="6"/>
        <v>0</v>
      </c>
    </row>
    <row r="31" spans="1:58" ht="18" customHeight="1" thickBot="1">
      <c r="A31" s="201"/>
      <c r="B31" s="202" t="s">
        <v>94</v>
      </c>
      <c r="C31" s="195" t="s">
        <v>49</v>
      </c>
      <c r="D31" s="12" t="s">
        <v>17</v>
      </c>
      <c r="E31" s="69">
        <v>4</v>
      </c>
      <c r="F31" s="69">
        <v>2</v>
      </c>
      <c r="G31" s="69">
        <v>4</v>
      </c>
      <c r="H31" s="69">
        <v>2</v>
      </c>
      <c r="I31" s="69">
        <v>4</v>
      </c>
      <c r="J31" s="69">
        <v>2</v>
      </c>
      <c r="K31" s="69">
        <v>4</v>
      </c>
      <c r="L31" s="69">
        <v>2</v>
      </c>
      <c r="M31" s="69">
        <v>4</v>
      </c>
      <c r="N31" s="69">
        <v>2</v>
      </c>
      <c r="O31" s="69">
        <v>4</v>
      </c>
      <c r="P31" s="69">
        <v>2</v>
      </c>
      <c r="Q31" s="69">
        <v>4</v>
      </c>
      <c r="R31" s="69">
        <v>2</v>
      </c>
      <c r="S31" s="69">
        <v>4</v>
      </c>
      <c r="T31" s="69">
        <v>2</v>
      </c>
      <c r="U31" s="101">
        <v>0</v>
      </c>
      <c r="V31" s="114">
        <f t="shared" si="1"/>
        <v>48</v>
      </c>
      <c r="W31" s="115">
        <v>0</v>
      </c>
      <c r="X31" s="74">
        <v>2</v>
      </c>
      <c r="Y31" s="74">
        <v>4</v>
      </c>
      <c r="Z31" s="74">
        <v>2</v>
      </c>
      <c r="AA31" s="74">
        <v>4</v>
      </c>
      <c r="AB31" s="74">
        <v>2</v>
      </c>
      <c r="AC31" s="74">
        <v>4</v>
      </c>
      <c r="AD31" s="74">
        <v>2</v>
      </c>
      <c r="AE31" s="74">
        <v>4</v>
      </c>
      <c r="AF31" s="74">
        <v>2</v>
      </c>
      <c r="AG31" s="74">
        <v>4</v>
      </c>
      <c r="AH31" s="74">
        <v>2</v>
      </c>
      <c r="AI31" s="74">
        <v>4</v>
      </c>
      <c r="AJ31" s="74">
        <v>2</v>
      </c>
      <c r="AK31" s="74">
        <v>4</v>
      </c>
      <c r="AL31" s="74">
        <v>2</v>
      </c>
      <c r="AM31" s="74">
        <v>4</v>
      </c>
      <c r="AN31" s="74">
        <v>2</v>
      </c>
      <c r="AO31" s="74">
        <v>4</v>
      </c>
      <c r="AP31" s="74">
        <v>2</v>
      </c>
      <c r="AQ31" s="74">
        <v>4</v>
      </c>
      <c r="AR31" s="74">
        <v>2</v>
      </c>
      <c r="AS31" s="74">
        <v>4</v>
      </c>
      <c r="AT31" s="74">
        <v>3</v>
      </c>
      <c r="AU31" s="86">
        <v>0</v>
      </c>
      <c r="AV31" s="122">
        <f t="shared" si="11"/>
        <v>69</v>
      </c>
      <c r="AW31" s="57"/>
      <c r="AX31" s="57"/>
      <c r="AY31" s="57"/>
      <c r="AZ31" s="57"/>
      <c r="BA31" s="57"/>
      <c r="BB31" s="57"/>
      <c r="BC31" s="57"/>
      <c r="BD31" s="57"/>
      <c r="BE31" s="57"/>
      <c r="BF31" s="57">
        <f>V31+AT31</f>
        <v>51</v>
      </c>
    </row>
    <row r="32" spans="1:58" ht="18" customHeight="1" thickBot="1">
      <c r="A32" s="201"/>
      <c r="B32" s="203"/>
      <c r="C32" s="198"/>
      <c r="D32" s="12" t="s">
        <v>18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102">
        <v>0</v>
      </c>
      <c r="V32" s="114">
        <f t="shared" si="1"/>
        <v>0</v>
      </c>
      <c r="W32" s="115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69">
        <v>0</v>
      </c>
      <c r="AL32" s="74">
        <v>0</v>
      </c>
      <c r="AM32" s="69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v>0</v>
      </c>
      <c r="AU32" s="86">
        <v>0</v>
      </c>
      <c r="AV32" s="122">
        <f t="shared" si="11"/>
        <v>0</v>
      </c>
      <c r="AW32" s="57"/>
      <c r="AX32" s="57"/>
      <c r="AY32" s="57"/>
      <c r="AZ32" s="57"/>
      <c r="BA32" s="57"/>
      <c r="BB32" s="57"/>
      <c r="BC32" s="57"/>
      <c r="BD32" s="57"/>
      <c r="BE32" s="57"/>
      <c r="BF32" s="57">
        <f t="shared" ref="BF32:BF36" si="12">V32+AV32</f>
        <v>0</v>
      </c>
    </row>
    <row r="33" spans="1:58" ht="18" customHeight="1" thickBot="1">
      <c r="A33" s="201"/>
      <c r="B33" s="202" t="s">
        <v>95</v>
      </c>
      <c r="C33" s="199" t="s">
        <v>204</v>
      </c>
      <c r="D33" s="12" t="s">
        <v>17</v>
      </c>
      <c r="E33" s="69">
        <v>2</v>
      </c>
      <c r="F33" s="69">
        <v>0</v>
      </c>
      <c r="G33" s="69">
        <v>2</v>
      </c>
      <c r="H33" s="69">
        <v>0</v>
      </c>
      <c r="I33" s="69">
        <v>2</v>
      </c>
      <c r="J33" s="69">
        <v>0</v>
      </c>
      <c r="K33" s="69">
        <v>2</v>
      </c>
      <c r="L33" s="69">
        <v>0</v>
      </c>
      <c r="M33" s="69">
        <v>2</v>
      </c>
      <c r="N33" s="69">
        <v>0</v>
      </c>
      <c r="O33" s="69">
        <v>2</v>
      </c>
      <c r="P33" s="69">
        <v>0</v>
      </c>
      <c r="Q33" s="69">
        <v>2</v>
      </c>
      <c r="R33" s="69">
        <v>0</v>
      </c>
      <c r="S33" s="69">
        <v>2</v>
      </c>
      <c r="T33" s="69">
        <v>0</v>
      </c>
      <c r="U33" s="101">
        <v>0</v>
      </c>
      <c r="V33" s="114">
        <f t="shared" si="1"/>
        <v>16</v>
      </c>
      <c r="W33" s="115">
        <v>0</v>
      </c>
      <c r="X33" s="74">
        <v>0</v>
      </c>
      <c r="Y33" s="74">
        <v>2</v>
      </c>
      <c r="Z33" s="74">
        <v>0</v>
      </c>
      <c r="AA33" s="74">
        <v>0</v>
      </c>
      <c r="AB33" s="74">
        <v>2</v>
      </c>
      <c r="AC33" s="74">
        <v>0</v>
      </c>
      <c r="AD33" s="74">
        <v>2</v>
      </c>
      <c r="AE33" s="74">
        <v>0</v>
      </c>
      <c r="AF33" s="74">
        <v>2</v>
      </c>
      <c r="AG33" s="74">
        <v>0</v>
      </c>
      <c r="AH33" s="74">
        <v>2</v>
      </c>
      <c r="AI33" s="74">
        <v>2</v>
      </c>
      <c r="AJ33" s="74">
        <v>0</v>
      </c>
      <c r="AK33" s="74">
        <v>2</v>
      </c>
      <c r="AL33" s="74">
        <v>0</v>
      </c>
      <c r="AM33" s="74">
        <v>0</v>
      </c>
      <c r="AN33" s="74">
        <v>2</v>
      </c>
      <c r="AO33" s="74">
        <v>0</v>
      </c>
      <c r="AP33" s="74">
        <v>2</v>
      </c>
      <c r="AQ33" s="74">
        <v>0</v>
      </c>
      <c r="AR33" s="74">
        <v>2</v>
      </c>
      <c r="AS33" s="74">
        <v>0</v>
      </c>
      <c r="AT33" s="74">
        <v>3</v>
      </c>
      <c r="AU33" s="86">
        <v>0</v>
      </c>
      <c r="AV33" s="122">
        <f>SUM(X33:AU33)</f>
        <v>23</v>
      </c>
      <c r="AW33" s="57"/>
      <c r="AX33" s="57"/>
      <c r="AY33" s="57"/>
      <c r="AZ33" s="57"/>
      <c r="BA33" s="57"/>
      <c r="BB33" s="57"/>
      <c r="BC33" s="57"/>
      <c r="BD33" s="57"/>
      <c r="BE33" s="57"/>
      <c r="BF33" s="57">
        <f t="shared" si="12"/>
        <v>39</v>
      </c>
    </row>
    <row r="34" spans="1:58" ht="18" customHeight="1" thickBot="1">
      <c r="A34" s="201"/>
      <c r="B34" s="203"/>
      <c r="C34" s="199"/>
      <c r="D34" s="12" t="s">
        <v>18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102">
        <v>0</v>
      </c>
      <c r="V34" s="114">
        <f t="shared" si="1"/>
        <v>0</v>
      </c>
      <c r="W34" s="115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v>0</v>
      </c>
      <c r="AU34" s="86">
        <v>0</v>
      </c>
      <c r="AV34" s="122">
        <f t="shared" si="11"/>
        <v>0</v>
      </c>
      <c r="AW34" s="57"/>
      <c r="AX34" s="57"/>
      <c r="AY34" s="57"/>
      <c r="AZ34" s="57"/>
      <c r="BA34" s="57"/>
      <c r="BB34" s="57"/>
      <c r="BC34" s="57"/>
      <c r="BD34" s="57"/>
      <c r="BE34" s="57"/>
      <c r="BF34" s="57">
        <f t="shared" si="12"/>
        <v>0</v>
      </c>
    </row>
    <row r="35" spans="1:58" ht="18" customHeight="1" thickBot="1">
      <c r="A35" s="201"/>
      <c r="B35" s="202" t="s">
        <v>97</v>
      </c>
      <c r="C35" s="195" t="s">
        <v>67</v>
      </c>
      <c r="D35" s="90" t="s">
        <v>17</v>
      </c>
      <c r="E35" s="69">
        <v>6</v>
      </c>
      <c r="F35" s="69">
        <v>6</v>
      </c>
      <c r="G35" s="69">
        <v>6</v>
      </c>
      <c r="H35" s="69">
        <v>6</v>
      </c>
      <c r="I35" s="69">
        <v>6</v>
      </c>
      <c r="J35" s="69">
        <v>6</v>
      </c>
      <c r="K35" s="69">
        <v>6</v>
      </c>
      <c r="L35" s="69">
        <v>6</v>
      </c>
      <c r="M35" s="69">
        <v>6</v>
      </c>
      <c r="N35" s="69">
        <v>6</v>
      </c>
      <c r="O35" s="69">
        <v>6</v>
      </c>
      <c r="P35" s="69">
        <v>6</v>
      </c>
      <c r="Q35" s="69">
        <v>6</v>
      </c>
      <c r="R35" s="69">
        <v>6</v>
      </c>
      <c r="S35" s="69">
        <v>6</v>
      </c>
      <c r="T35" s="69">
        <v>6</v>
      </c>
      <c r="U35" s="102">
        <v>12</v>
      </c>
      <c r="V35" s="114">
        <f t="shared" si="1"/>
        <v>108</v>
      </c>
      <c r="W35" s="115">
        <v>0</v>
      </c>
      <c r="X35" s="74">
        <v>8</v>
      </c>
      <c r="Y35" s="74">
        <v>4</v>
      </c>
      <c r="Z35" s="74">
        <v>6</v>
      </c>
      <c r="AA35" s="74">
        <v>6</v>
      </c>
      <c r="AB35" s="74">
        <v>6</v>
      </c>
      <c r="AC35" s="74">
        <v>6</v>
      </c>
      <c r="AD35" s="74">
        <v>6</v>
      </c>
      <c r="AE35" s="74">
        <v>6</v>
      </c>
      <c r="AF35" s="74">
        <v>6</v>
      </c>
      <c r="AG35" s="74">
        <v>6</v>
      </c>
      <c r="AH35" s="74">
        <v>6</v>
      </c>
      <c r="AI35" s="74">
        <v>6</v>
      </c>
      <c r="AJ35" s="74">
        <v>6</v>
      </c>
      <c r="AK35" s="69">
        <v>6</v>
      </c>
      <c r="AL35" s="74">
        <v>6</v>
      </c>
      <c r="AM35" s="69">
        <v>6</v>
      </c>
      <c r="AN35" s="74">
        <v>6</v>
      </c>
      <c r="AO35" s="74">
        <v>6</v>
      </c>
      <c r="AP35" s="74">
        <v>6</v>
      </c>
      <c r="AQ35" s="74">
        <v>6</v>
      </c>
      <c r="AR35" s="74">
        <v>6</v>
      </c>
      <c r="AS35" s="74">
        <v>6</v>
      </c>
      <c r="AT35" s="74">
        <v>6</v>
      </c>
      <c r="AU35" s="86">
        <v>12</v>
      </c>
      <c r="AV35" s="122">
        <f>SUM(X35:AU35)</f>
        <v>150</v>
      </c>
      <c r="AW35" s="57"/>
      <c r="AX35" s="57"/>
      <c r="AY35" s="57"/>
      <c r="AZ35" s="57"/>
      <c r="BA35" s="57"/>
      <c r="BB35" s="57"/>
      <c r="BC35" s="57"/>
      <c r="BD35" s="57"/>
      <c r="BE35" s="57"/>
      <c r="BF35" s="57">
        <f t="shared" si="12"/>
        <v>258</v>
      </c>
    </row>
    <row r="36" spans="1:58" ht="18" customHeight="1" thickBot="1">
      <c r="A36" s="201"/>
      <c r="B36" s="203"/>
      <c r="C36" s="196"/>
      <c r="D36" s="90" t="s">
        <v>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102">
        <v>0</v>
      </c>
      <c r="V36" s="114">
        <f t="shared" si="1"/>
        <v>0</v>
      </c>
      <c r="W36" s="115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69">
        <v>0</v>
      </c>
      <c r="AL36" s="74">
        <v>0</v>
      </c>
      <c r="AM36" s="69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v>0</v>
      </c>
      <c r="AU36" s="86">
        <v>0</v>
      </c>
      <c r="AV36" s="122">
        <f t="shared" si="11"/>
        <v>0</v>
      </c>
      <c r="AW36" s="57"/>
      <c r="AX36" s="57"/>
      <c r="AY36" s="57"/>
      <c r="AZ36" s="57"/>
      <c r="BA36" s="57"/>
      <c r="BB36" s="57"/>
      <c r="BC36" s="57"/>
      <c r="BD36" s="57"/>
      <c r="BE36" s="57"/>
      <c r="BF36" s="57">
        <f t="shared" si="12"/>
        <v>0</v>
      </c>
    </row>
    <row r="37" spans="1:58" ht="18" customHeight="1" thickBot="1">
      <c r="A37" s="201"/>
      <c r="B37" s="202" t="s">
        <v>98</v>
      </c>
      <c r="C37" s="195" t="s">
        <v>185</v>
      </c>
      <c r="D37" s="12" t="s">
        <v>17</v>
      </c>
      <c r="E37" s="69">
        <v>4</v>
      </c>
      <c r="F37" s="69">
        <v>4</v>
      </c>
      <c r="G37" s="69">
        <v>4</v>
      </c>
      <c r="H37" s="69">
        <v>4</v>
      </c>
      <c r="I37" s="69">
        <v>4</v>
      </c>
      <c r="J37" s="69">
        <v>4</v>
      </c>
      <c r="K37" s="69">
        <v>4</v>
      </c>
      <c r="L37" s="69">
        <v>4</v>
      </c>
      <c r="M37" s="69">
        <v>4</v>
      </c>
      <c r="N37" s="69">
        <v>4</v>
      </c>
      <c r="O37" s="69">
        <v>4</v>
      </c>
      <c r="P37" s="69">
        <v>4</v>
      </c>
      <c r="Q37" s="69">
        <v>4</v>
      </c>
      <c r="R37" s="69">
        <v>4</v>
      </c>
      <c r="S37" s="69">
        <v>4</v>
      </c>
      <c r="T37" s="69">
        <v>4</v>
      </c>
      <c r="U37" s="101">
        <v>12</v>
      </c>
      <c r="V37" s="114">
        <f t="shared" si="1"/>
        <v>76</v>
      </c>
      <c r="W37" s="115">
        <v>0</v>
      </c>
      <c r="X37" s="74">
        <v>4</v>
      </c>
      <c r="Y37" s="74">
        <v>4</v>
      </c>
      <c r="Z37" s="74">
        <v>4</v>
      </c>
      <c r="AA37" s="74">
        <v>4</v>
      </c>
      <c r="AB37" s="74">
        <v>6</v>
      </c>
      <c r="AC37" s="74">
        <v>4</v>
      </c>
      <c r="AD37" s="74">
        <v>4</v>
      </c>
      <c r="AE37" s="74">
        <v>4</v>
      </c>
      <c r="AF37" s="74">
        <v>4</v>
      </c>
      <c r="AG37" s="74">
        <v>4</v>
      </c>
      <c r="AH37" s="74">
        <v>4</v>
      </c>
      <c r="AI37" s="74">
        <v>4</v>
      </c>
      <c r="AJ37" s="74">
        <v>4</v>
      </c>
      <c r="AK37" s="74">
        <v>2</v>
      </c>
      <c r="AL37" s="74">
        <v>6</v>
      </c>
      <c r="AM37" s="74">
        <v>4</v>
      </c>
      <c r="AN37" s="74">
        <v>4</v>
      </c>
      <c r="AO37" s="74">
        <v>4</v>
      </c>
      <c r="AP37" s="74">
        <v>4</v>
      </c>
      <c r="AQ37" s="74">
        <v>2</v>
      </c>
      <c r="AR37" s="74">
        <v>4</v>
      </c>
      <c r="AS37" s="74">
        <v>4</v>
      </c>
      <c r="AT37" s="74">
        <v>4</v>
      </c>
      <c r="AU37" s="86">
        <v>12</v>
      </c>
      <c r="AV37" s="122">
        <f>SUM(X37:AU37)</f>
        <v>104</v>
      </c>
      <c r="AW37" s="57"/>
      <c r="AX37" s="57"/>
      <c r="AY37" s="57"/>
      <c r="AZ37" s="57"/>
      <c r="BA37" s="57"/>
      <c r="BB37" s="57"/>
      <c r="BC37" s="57"/>
      <c r="BD37" s="57"/>
      <c r="BE37" s="57"/>
      <c r="BF37" s="57">
        <f t="shared" ref="BF37:BF63" si="13">V37+AV37</f>
        <v>180</v>
      </c>
    </row>
    <row r="38" spans="1:58" ht="18" customHeight="1" thickBot="1">
      <c r="A38" s="201"/>
      <c r="B38" s="203"/>
      <c r="C38" s="198"/>
      <c r="D38" s="12" t="s">
        <v>18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101">
        <v>0</v>
      </c>
      <c r="V38" s="114">
        <f t="shared" si="1"/>
        <v>0</v>
      </c>
      <c r="W38" s="115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v>0</v>
      </c>
      <c r="AU38" s="86">
        <v>0</v>
      </c>
      <c r="AV38" s="122">
        <f t="shared" si="11"/>
        <v>0</v>
      </c>
      <c r="AW38" s="57"/>
      <c r="AX38" s="57"/>
      <c r="AY38" s="57"/>
      <c r="AZ38" s="57"/>
      <c r="BA38" s="57"/>
      <c r="BB38" s="57"/>
      <c r="BC38" s="57"/>
      <c r="BD38" s="57"/>
      <c r="BE38" s="57"/>
      <c r="BF38" s="57">
        <f t="shared" si="13"/>
        <v>0</v>
      </c>
    </row>
    <row r="39" spans="1:58" ht="18" customHeight="1" thickBot="1">
      <c r="A39" s="201"/>
      <c r="B39" s="202" t="s">
        <v>99</v>
      </c>
      <c r="C39" s="195" t="s">
        <v>100</v>
      </c>
      <c r="D39" s="121" t="s">
        <v>17</v>
      </c>
      <c r="E39" s="69">
        <v>2</v>
      </c>
      <c r="F39" s="69">
        <v>4</v>
      </c>
      <c r="G39" s="69">
        <v>2</v>
      </c>
      <c r="H39" s="69">
        <v>4</v>
      </c>
      <c r="I39" s="69">
        <v>2</v>
      </c>
      <c r="J39" s="69">
        <v>4</v>
      </c>
      <c r="K39" s="69">
        <v>2</v>
      </c>
      <c r="L39" s="69">
        <v>4</v>
      </c>
      <c r="M39" s="69">
        <v>2</v>
      </c>
      <c r="N39" s="69">
        <v>4</v>
      </c>
      <c r="O39" s="69">
        <v>2</v>
      </c>
      <c r="P39" s="69">
        <v>4</v>
      </c>
      <c r="Q39" s="69">
        <v>2</v>
      </c>
      <c r="R39" s="69">
        <v>4</v>
      </c>
      <c r="S39" s="69">
        <v>2</v>
      </c>
      <c r="T39" s="69">
        <v>4</v>
      </c>
      <c r="U39" s="101">
        <v>0</v>
      </c>
      <c r="V39" s="114">
        <f t="shared" si="1"/>
        <v>48</v>
      </c>
      <c r="W39" s="115">
        <v>0</v>
      </c>
      <c r="X39" s="74">
        <v>4</v>
      </c>
      <c r="Y39" s="74">
        <v>2</v>
      </c>
      <c r="Z39" s="74">
        <v>6</v>
      </c>
      <c r="AA39" s="74">
        <v>4</v>
      </c>
      <c r="AB39" s="74">
        <v>2</v>
      </c>
      <c r="AC39" s="74">
        <v>2</v>
      </c>
      <c r="AD39" s="74">
        <v>4</v>
      </c>
      <c r="AE39" s="74">
        <v>2</v>
      </c>
      <c r="AF39" s="74">
        <v>4</v>
      </c>
      <c r="AG39" s="74">
        <v>2</v>
      </c>
      <c r="AH39" s="74">
        <v>4</v>
      </c>
      <c r="AI39" s="74">
        <v>2</v>
      </c>
      <c r="AJ39" s="74">
        <v>4</v>
      </c>
      <c r="AK39" s="74">
        <v>2</v>
      </c>
      <c r="AL39" s="74">
        <v>4</v>
      </c>
      <c r="AM39" s="74">
        <v>2</v>
      </c>
      <c r="AN39" s="74">
        <v>2</v>
      </c>
      <c r="AO39" s="74">
        <v>2</v>
      </c>
      <c r="AP39" s="74">
        <v>4</v>
      </c>
      <c r="AQ39" s="74">
        <v>2</v>
      </c>
      <c r="AR39" s="74">
        <v>2</v>
      </c>
      <c r="AS39" s="74">
        <v>4</v>
      </c>
      <c r="AT39" s="74">
        <v>3</v>
      </c>
      <c r="AU39" s="86">
        <v>0</v>
      </c>
      <c r="AV39" s="122">
        <f>SUM(X39:AU39)</f>
        <v>69</v>
      </c>
      <c r="AW39" s="57"/>
      <c r="AX39" s="57"/>
      <c r="AY39" s="57"/>
      <c r="AZ39" s="57"/>
      <c r="BA39" s="57"/>
      <c r="BB39" s="57"/>
      <c r="BC39" s="57"/>
      <c r="BD39" s="57"/>
      <c r="BE39" s="57"/>
      <c r="BF39" s="57">
        <f t="shared" si="13"/>
        <v>117</v>
      </c>
    </row>
    <row r="40" spans="1:58" ht="18" customHeight="1" thickBot="1">
      <c r="A40" s="201"/>
      <c r="B40" s="203"/>
      <c r="C40" s="196"/>
      <c r="D40" s="121" t="s">
        <v>18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101">
        <v>0</v>
      </c>
      <c r="V40" s="114">
        <f t="shared" si="1"/>
        <v>0</v>
      </c>
      <c r="W40" s="115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v>0</v>
      </c>
      <c r="AU40" s="86">
        <v>0</v>
      </c>
      <c r="AV40" s="122">
        <f t="shared" si="11"/>
        <v>0</v>
      </c>
      <c r="AW40" s="57"/>
      <c r="AX40" s="57"/>
      <c r="AY40" s="57"/>
      <c r="AZ40" s="57"/>
      <c r="BA40" s="57"/>
      <c r="BB40" s="57"/>
      <c r="BC40" s="57"/>
      <c r="BD40" s="57"/>
      <c r="BE40" s="57"/>
      <c r="BF40" s="57">
        <f t="shared" si="13"/>
        <v>0</v>
      </c>
    </row>
    <row r="41" spans="1:58" ht="0.75" customHeight="1" thickBot="1">
      <c r="A41" s="201"/>
      <c r="B41" s="202"/>
      <c r="C41" s="195"/>
      <c r="D41" s="121" t="s">
        <v>17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101">
        <v>0</v>
      </c>
      <c r="V41" s="114">
        <f t="shared" si="1"/>
        <v>0</v>
      </c>
      <c r="W41" s="115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v>0</v>
      </c>
      <c r="AU41" s="86">
        <v>0</v>
      </c>
      <c r="AV41" s="122">
        <f t="shared" si="11"/>
        <v>0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57">
        <f t="shared" si="13"/>
        <v>0</v>
      </c>
    </row>
    <row r="42" spans="1:58" ht="18" hidden="1" customHeight="1" thickBot="1">
      <c r="A42" s="201"/>
      <c r="B42" s="203"/>
      <c r="C42" s="196"/>
      <c r="D42" s="121" t="s">
        <v>18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101">
        <v>0</v>
      </c>
      <c r="V42" s="114">
        <f t="shared" si="1"/>
        <v>0</v>
      </c>
      <c r="W42" s="115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v>0</v>
      </c>
      <c r="AU42" s="86">
        <v>0</v>
      </c>
      <c r="AV42" s="122">
        <f t="shared" si="11"/>
        <v>0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>
        <f t="shared" si="13"/>
        <v>0</v>
      </c>
    </row>
    <row r="43" spans="1:58" ht="18" customHeight="1" thickBot="1">
      <c r="A43" s="201"/>
      <c r="B43" s="197" t="s">
        <v>205</v>
      </c>
      <c r="C43" s="213" t="s">
        <v>206</v>
      </c>
      <c r="D43" s="80" t="s">
        <v>17</v>
      </c>
      <c r="E43" s="72">
        <f>E45+E49+E51+E47</f>
        <v>6</v>
      </c>
      <c r="F43" s="72">
        <f t="shared" ref="F43:U43" si="14">F45+F49+F51+F47</f>
        <v>6</v>
      </c>
      <c r="G43" s="72">
        <f t="shared" si="14"/>
        <v>6</v>
      </c>
      <c r="H43" s="72">
        <f t="shared" si="14"/>
        <v>6</v>
      </c>
      <c r="I43" s="72">
        <f t="shared" si="14"/>
        <v>6</v>
      </c>
      <c r="J43" s="72">
        <f t="shared" si="14"/>
        <v>6</v>
      </c>
      <c r="K43" s="72">
        <f t="shared" si="14"/>
        <v>6</v>
      </c>
      <c r="L43" s="72">
        <f t="shared" si="14"/>
        <v>6</v>
      </c>
      <c r="M43" s="72">
        <f t="shared" si="14"/>
        <v>6</v>
      </c>
      <c r="N43" s="72">
        <f t="shared" si="14"/>
        <v>6</v>
      </c>
      <c r="O43" s="72">
        <f t="shared" si="14"/>
        <v>6</v>
      </c>
      <c r="P43" s="72">
        <f t="shared" si="14"/>
        <v>6</v>
      </c>
      <c r="Q43" s="72">
        <f t="shared" si="14"/>
        <v>6</v>
      </c>
      <c r="R43" s="72">
        <f t="shared" si="14"/>
        <v>6</v>
      </c>
      <c r="S43" s="72">
        <f t="shared" si="14"/>
        <v>6</v>
      </c>
      <c r="T43" s="72">
        <f t="shared" si="14"/>
        <v>6</v>
      </c>
      <c r="U43" s="72">
        <f t="shared" si="14"/>
        <v>0</v>
      </c>
      <c r="V43" s="114">
        <f t="shared" si="1"/>
        <v>96</v>
      </c>
      <c r="W43" s="115">
        <v>0</v>
      </c>
      <c r="X43" s="72">
        <f>X45+X49+X51+X47</f>
        <v>6</v>
      </c>
      <c r="Y43" s="72">
        <f t="shared" ref="Y43:AU43" si="15">Y45+Y49+Y51+Y47</f>
        <v>6</v>
      </c>
      <c r="Z43" s="72">
        <f t="shared" si="15"/>
        <v>6</v>
      </c>
      <c r="AA43" s="72">
        <f t="shared" si="15"/>
        <v>6</v>
      </c>
      <c r="AB43" s="72">
        <f t="shared" si="15"/>
        <v>6</v>
      </c>
      <c r="AC43" s="72">
        <f t="shared" si="15"/>
        <v>6</v>
      </c>
      <c r="AD43" s="72">
        <f t="shared" si="15"/>
        <v>6</v>
      </c>
      <c r="AE43" s="72">
        <f t="shared" si="15"/>
        <v>6</v>
      </c>
      <c r="AF43" s="72">
        <f t="shared" si="15"/>
        <v>6</v>
      </c>
      <c r="AG43" s="72">
        <f t="shared" si="15"/>
        <v>6</v>
      </c>
      <c r="AH43" s="72">
        <f t="shared" si="15"/>
        <v>6</v>
      </c>
      <c r="AI43" s="72">
        <f t="shared" si="15"/>
        <v>6</v>
      </c>
      <c r="AJ43" s="72">
        <f t="shared" si="15"/>
        <v>6</v>
      </c>
      <c r="AK43" s="72">
        <f t="shared" si="15"/>
        <v>6</v>
      </c>
      <c r="AL43" s="72">
        <f t="shared" si="15"/>
        <v>6</v>
      </c>
      <c r="AM43" s="72">
        <f t="shared" si="15"/>
        <v>6</v>
      </c>
      <c r="AN43" s="72">
        <f t="shared" si="15"/>
        <v>10</v>
      </c>
      <c r="AO43" s="72">
        <f t="shared" si="15"/>
        <v>6</v>
      </c>
      <c r="AP43" s="72">
        <f t="shared" si="15"/>
        <v>6</v>
      </c>
      <c r="AQ43" s="72">
        <f t="shared" si="15"/>
        <v>6</v>
      </c>
      <c r="AR43" s="72">
        <f t="shared" si="15"/>
        <v>6</v>
      </c>
      <c r="AS43" s="72">
        <f t="shared" si="15"/>
        <v>4</v>
      </c>
      <c r="AT43" s="72">
        <f t="shared" si="15"/>
        <v>4</v>
      </c>
      <c r="AU43" s="72">
        <f t="shared" si="15"/>
        <v>0</v>
      </c>
      <c r="AV43" s="122">
        <f t="shared" ref="AV43:AV66" si="16">SUM(X43:AT43)</f>
        <v>138</v>
      </c>
      <c r="AW43" s="57"/>
      <c r="AX43" s="57"/>
      <c r="AY43" s="57"/>
      <c r="AZ43" s="57"/>
      <c r="BA43" s="57"/>
      <c r="BB43" s="57"/>
      <c r="BC43" s="57"/>
      <c r="BD43" s="57"/>
      <c r="BE43" s="57"/>
      <c r="BF43" s="57">
        <f t="shared" si="13"/>
        <v>234</v>
      </c>
    </row>
    <row r="44" spans="1:58" ht="18" customHeight="1" thickBot="1">
      <c r="A44" s="201"/>
      <c r="B44" s="197"/>
      <c r="C44" s="214"/>
      <c r="D44" s="80" t="s">
        <v>18</v>
      </c>
      <c r="E44" s="72">
        <f>E46+E50+E52+E54</f>
        <v>0</v>
      </c>
      <c r="F44" s="72">
        <f t="shared" ref="F44:U44" si="17">F46+F50+F52+F54</f>
        <v>0</v>
      </c>
      <c r="G44" s="72">
        <f t="shared" si="17"/>
        <v>0</v>
      </c>
      <c r="H44" s="72">
        <f t="shared" si="17"/>
        <v>0</v>
      </c>
      <c r="I44" s="72">
        <f t="shared" si="17"/>
        <v>0</v>
      </c>
      <c r="J44" s="72">
        <f t="shared" si="17"/>
        <v>0</v>
      </c>
      <c r="K44" s="72">
        <f t="shared" si="17"/>
        <v>0</v>
      </c>
      <c r="L44" s="72">
        <f t="shared" si="17"/>
        <v>0</v>
      </c>
      <c r="M44" s="72">
        <f t="shared" si="17"/>
        <v>0</v>
      </c>
      <c r="N44" s="72">
        <f t="shared" si="17"/>
        <v>0</v>
      </c>
      <c r="O44" s="72">
        <f t="shared" si="17"/>
        <v>0</v>
      </c>
      <c r="P44" s="72">
        <f t="shared" si="17"/>
        <v>0</v>
      </c>
      <c r="Q44" s="72">
        <f t="shared" si="17"/>
        <v>0</v>
      </c>
      <c r="R44" s="72">
        <f t="shared" si="17"/>
        <v>0</v>
      </c>
      <c r="S44" s="72">
        <f t="shared" si="17"/>
        <v>0</v>
      </c>
      <c r="T44" s="72">
        <f t="shared" si="17"/>
        <v>0</v>
      </c>
      <c r="U44" s="72">
        <f t="shared" si="17"/>
        <v>0</v>
      </c>
      <c r="V44" s="114">
        <f>SUM(E44:U44)</f>
        <v>0</v>
      </c>
      <c r="W44" s="115">
        <v>0</v>
      </c>
      <c r="X44" s="72">
        <f>X46+X50+X52+X54</f>
        <v>0</v>
      </c>
      <c r="Y44" s="72">
        <f t="shared" ref="Y44:AS44" si="18">Y46+Y50+Y52+Y54</f>
        <v>0</v>
      </c>
      <c r="Z44" s="72">
        <f t="shared" si="18"/>
        <v>0</v>
      </c>
      <c r="AA44" s="72">
        <f t="shared" si="18"/>
        <v>0</v>
      </c>
      <c r="AB44" s="72">
        <f t="shared" si="18"/>
        <v>0</v>
      </c>
      <c r="AC44" s="72">
        <f t="shared" si="18"/>
        <v>0</v>
      </c>
      <c r="AD44" s="72">
        <f t="shared" si="18"/>
        <v>0</v>
      </c>
      <c r="AE44" s="72">
        <f t="shared" si="18"/>
        <v>0</v>
      </c>
      <c r="AF44" s="72">
        <f t="shared" si="18"/>
        <v>0</v>
      </c>
      <c r="AG44" s="72">
        <f t="shared" si="18"/>
        <v>0</v>
      </c>
      <c r="AH44" s="72">
        <f t="shared" si="18"/>
        <v>0</v>
      </c>
      <c r="AI44" s="72">
        <f t="shared" si="18"/>
        <v>0</v>
      </c>
      <c r="AJ44" s="72">
        <f t="shared" si="18"/>
        <v>0</v>
      </c>
      <c r="AK44" s="72">
        <f t="shared" si="18"/>
        <v>0</v>
      </c>
      <c r="AL44" s="72">
        <f t="shared" si="18"/>
        <v>0</v>
      </c>
      <c r="AM44" s="72">
        <f t="shared" si="18"/>
        <v>0</v>
      </c>
      <c r="AN44" s="72">
        <f t="shared" si="18"/>
        <v>0</v>
      </c>
      <c r="AO44" s="72">
        <f t="shared" si="18"/>
        <v>0</v>
      </c>
      <c r="AP44" s="72">
        <f t="shared" si="18"/>
        <v>0</v>
      </c>
      <c r="AQ44" s="72">
        <f>AQ46+AQ50+AQ52+AQ54</f>
        <v>0</v>
      </c>
      <c r="AR44" s="72">
        <f t="shared" si="18"/>
        <v>0</v>
      </c>
      <c r="AS44" s="72">
        <f t="shared" si="18"/>
        <v>0</v>
      </c>
      <c r="AT44" s="72">
        <f>AT46+AT50+AT52+AT54</f>
        <v>0</v>
      </c>
      <c r="AU44" s="72">
        <f>AU46+AU50+AU52+AU54</f>
        <v>0</v>
      </c>
      <c r="AV44" s="122">
        <f t="shared" si="16"/>
        <v>0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>
        <f t="shared" si="13"/>
        <v>0</v>
      </c>
    </row>
    <row r="45" spans="1:58" ht="18" customHeight="1" thickBot="1">
      <c r="A45" s="201"/>
      <c r="B45" s="204" t="s">
        <v>207</v>
      </c>
      <c r="C45" s="199" t="s">
        <v>208</v>
      </c>
      <c r="D45" s="12" t="s">
        <v>17</v>
      </c>
      <c r="E45" s="69">
        <v>2</v>
      </c>
      <c r="F45" s="69">
        <v>2</v>
      </c>
      <c r="G45" s="69">
        <v>2</v>
      </c>
      <c r="H45" s="69">
        <v>2</v>
      </c>
      <c r="I45" s="69">
        <v>2</v>
      </c>
      <c r="J45" s="69">
        <v>2</v>
      </c>
      <c r="K45" s="69">
        <v>2</v>
      </c>
      <c r="L45" s="69">
        <v>2</v>
      </c>
      <c r="M45" s="69">
        <v>2</v>
      </c>
      <c r="N45" s="69">
        <v>2</v>
      </c>
      <c r="O45" s="69">
        <v>2</v>
      </c>
      <c r="P45" s="69">
        <v>2</v>
      </c>
      <c r="Q45" s="69">
        <v>2</v>
      </c>
      <c r="R45" s="69">
        <v>2</v>
      </c>
      <c r="S45" s="69">
        <v>2</v>
      </c>
      <c r="T45" s="69">
        <v>2</v>
      </c>
      <c r="U45" s="101">
        <v>0</v>
      </c>
      <c r="V45" s="114">
        <f t="shared" si="1"/>
        <v>32</v>
      </c>
      <c r="W45" s="115">
        <v>0</v>
      </c>
      <c r="X45" s="69">
        <v>2</v>
      </c>
      <c r="Y45" s="69">
        <v>2</v>
      </c>
      <c r="Z45" s="69">
        <v>2</v>
      </c>
      <c r="AA45" s="69">
        <v>2</v>
      </c>
      <c r="AB45" s="69">
        <v>2</v>
      </c>
      <c r="AC45" s="69">
        <v>2</v>
      </c>
      <c r="AD45" s="69">
        <v>2</v>
      </c>
      <c r="AE45" s="69">
        <v>2</v>
      </c>
      <c r="AF45" s="69">
        <v>2</v>
      </c>
      <c r="AG45" s="69">
        <v>2</v>
      </c>
      <c r="AH45" s="69">
        <v>2</v>
      </c>
      <c r="AI45" s="69">
        <v>2</v>
      </c>
      <c r="AJ45" s="69">
        <v>2</v>
      </c>
      <c r="AK45" s="69">
        <v>2</v>
      </c>
      <c r="AL45" s="69">
        <v>2</v>
      </c>
      <c r="AM45" s="69">
        <v>2</v>
      </c>
      <c r="AN45" s="69">
        <v>2</v>
      </c>
      <c r="AO45" s="69">
        <v>2</v>
      </c>
      <c r="AP45" s="69">
        <v>2</v>
      </c>
      <c r="AQ45" s="69">
        <v>2</v>
      </c>
      <c r="AR45" s="69">
        <v>2</v>
      </c>
      <c r="AS45" s="69">
        <v>2</v>
      </c>
      <c r="AT45" s="74">
        <v>2</v>
      </c>
      <c r="AU45" s="86">
        <v>0</v>
      </c>
      <c r="AV45" s="122">
        <f>SUM(X45:AU45)</f>
        <v>46</v>
      </c>
      <c r="AW45" s="57"/>
      <c r="AX45" s="57"/>
      <c r="AY45" s="57"/>
      <c r="AZ45" s="57"/>
      <c r="BA45" s="57"/>
      <c r="BB45" s="57"/>
      <c r="BC45" s="57"/>
      <c r="BD45" s="57"/>
      <c r="BE45" s="57"/>
      <c r="BF45" s="57">
        <f t="shared" si="13"/>
        <v>78</v>
      </c>
    </row>
    <row r="46" spans="1:58" ht="18" customHeight="1" thickBot="1">
      <c r="A46" s="201"/>
      <c r="B46" s="204"/>
      <c r="C46" s="199"/>
      <c r="D46" s="12" t="s">
        <v>18</v>
      </c>
      <c r="E46" s="76">
        <v>0</v>
      </c>
      <c r="F46" s="69">
        <v>0</v>
      </c>
      <c r="G46" s="76">
        <v>0</v>
      </c>
      <c r="H46" s="69">
        <v>0</v>
      </c>
      <c r="I46" s="76">
        <v>0</v>
      </c>
      <c r="J46" s="69">
        <v>0</v>
      </c>
      <c r="K46" s="76">
        <v>0</v>
      </c>
      <c r="L46" s="69">
        <v>0</v>
      </c>
      <c r="M46" s="76">
        <v>0</v>
      </c>
      <c r="N46" s="69">
        <v>0</v>
      </c>
      <c r="O46" s="76">
        <v>0</v>
      </c>
      <c r="P46" s="69">
        <v>0</v>
      </c>
      <c r="Q46" s="76">
        <v>0</v>
      </c>
      <c r="R46" s="69">
        <v>0</v>
      </c>
      <c r="S46" s="76">
        <v>0</v>
      </c>
      <c r="T46" s="69">
        <v>0</v>
      </c>
      <c r="U46" s="101">
        <v>0</v>
      </c>
      <c r="V46" s="114">
        <f t="shared" si="1"/>
        <v>0</v>
      </c>
      <c r="W46" s="115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74">
        <v>0</v>
      </c>
      <c r="AU46" s="86">
        <v>0</v>
      </c>
      <c r="AV46" s="122">
        <f t="shared" si="16"/>
        <v>0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57">
        <f t="shared" si="13"/>
        <v>0</v>
      </c>
    </row>
    <row r="47" spans="1:58" ht="18" customHeight="1" thickBot="1">
      <c r="A47" s="201"/>
      <c r="B47" s="204" t="s">
        <v>209</v>
      </c>
      <c r="C47" s="199" t="s">
        <v>210</v>
      </c>
      <c r="D47" s="174" t="s">
        <v>17</v>
      </c>
      <c r="E47" s="69">
        <v>0</v>
      </c>
      <c r="F47" s="69">
        <v>2</v>
      </c>
      <c r="G47" s="69">
        <v>0</v>
      </c>
      <c r="H47" s="69">
        <v>2</v>
      </c>
      <c r="I47" s="69">
        <v>0</v>
      </c>
      <c r="J47" s="69">
        <v>2</v>
      </c>
      <c r="K47" s="69">
        <v>0</v>
      </c>
      <c r="L47" s="69">
        <v>2</v>
      </c>
      <c r="M47" s="69">
        <v>0</v>
      </c>
      <c r="N47" s="69">
        <v>2</v>
      </c>
      <c r="O47" s="69">
        <v>0</v>
      </c>
      <c r="P47" s="69">
        <v>2</v>
      </c>
      <c r="Q47" s="69">
        <v>0</v>
      </c>
      <c r="R47" s="69">
        <v>2</v>
      </c>
      <c r="S47" s="69">
        <v>0</v>
      </c>
      <c r="T47" s="69">
        <v>2</v>
      </c>
      <c r="U47" s="101">
        <v>0</v>
      </c>
      <c r="V47" s="114">
        <f t="shared" ref="V47:V48" si="19">SUM(E47:U47)</f>
        <v>16</v>
      </c>
      <c r="W47" s="115">
        <v>0</v>
      </c>
      <c r="X47" s="69">
        <v>0</v>
      </c>
      <c r="Y47" s="69">
        <v>2</v>
      </c>
      <c r="Z47" s="69">
        <v>0</v>
      </c>
      <c r="AA47" s="69">
        <v>2</v>
      </c>
      <c r="AB47" s="69">
        <v>0</v>
      </c>
      <c r="AC47" s="69">
        <v>2</v>
      </c>
      <c r="AD47" s="69">
        <v>0</v>
      </c>
      <c r="AE47" s="69">
        <v>2</v>
      </c>
      <c r="AF47" s="69">
        <v>0</v>
      </c>
      <c r="AG47" s="69">
        <v>2</v>
      </c>
      <c r="AH47" s="69">
        <v>0</v>
      </c>
      <c r="AI47" s="69">
        <v>2</v>
      </c>
      <c r="AJ47" s="69">
        <v>0</v>
      </c>
      <c r="AK47" s="69">
        <v>2</v>
      </c>
      <c r="AL47" s="69">
        <v>0</v>
      </c>
      <c r="AM47" s="69">
        <v>2</v>
      </c>
      <c r="AN47" s="69">
        <v>3</v>
      </c>
      <c r="AO47" s="69">
        <v>2</v>
      </c>
      <c r="AP47" s="69">
        <v>0</v>
      </c>
      <c r="AQ47" s="69">
        <v>2</v>
      </c>
      <c r="AR47" s="69">
        <v>0</v>
      </c>
      <c r="AS47" s="69">
        <v>0</v>
      </c>
      <c r="AT47" s="74">
        <v>0</v>
      </c>
      <c r="AU47" s="86">
        <v>0</v>
      </c>
      <c r="AV47" s="122">
        <f>SUM(X47:AU47)</f>
        <v>23</v>
      </c>
      <c r="AW47" s="57"/>
      <c r="AX47" s="57"/>
      <c r="AY47" s="57"/>
      <c r="AZ47" s="57"/>
      <c r="BA47" s="57"/>
      <c r="BB47" s="57"/>
      <c r="BC47" s="57"/>
      <c r="BD47" s="57"/>
      <c r="BE47" s="57"/>
      <c r="BF47" s="57"/>
    </row>
    <row r="48" spans="1:58" ht="18" customHeight="1" thickBot="1">
      <c r="A48" s="201"/>
      <c r="B48" s="204"/>
      <c r="C48" s="199"/>
      <c r="D48" s="174" t="s">
        <v>18</v>
      </c>
      <c r="E48" s="76">
        <v>0</v>
      </c>
      <c r="F48" s="69">
        <v>0</v>
      </c>
      <c r="G48" s="76">
        <v>0</v>
      </c>
      <c r="H48" s="69">
        <v>0</v>
      </c>
      <c r="I48" s="76">
        <v>0</v>
      </c>
      <c r="J48" s="69">
        <v>0</v>
      </c>
      <c r="K48" s="76">
        <v>0</v>
      </c>
      <c r="L48" s="69">
        <v>0</v>
      </c>
      <c r="M48" s="76">
        <v>0</v>
      </c>
      <c r="N48" s="69">
        <v>0</v>
      </c>
      <c r="O48" s="76">
        <v>0</v>
      </c>
      <c r="P48" s="69">
        <v>0</v>
      </c>
      <c r="Q48" s="76">
        <v>0</v>
      </c>
      <c r="R48" s="69">
        <v>0</v>
      </c>
      <c r="S48" s="76">
        <v>0</v>
      </c>
      <c r="T48" s="69">
        <v>0</v>
      </c>
      <c r="U48" s="101">
        <v>0</v>
      </c>
      <c r="V48" s="114">
        <f t="shared" si="19"/>
        <v>0</v>
      </c>
      <c r="W48" s="115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74">
        <v>0</v>
      </c>
      <c r="AU48" s="86">
        <v>0</v>
      </c>
      <c r="AV48" s="122">
        <f t="shared" ref="AV48" si="20">SUM(X48:AT48)</f>
        <v>0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57"/>
    </row>
    <row r="49" spans="1:58" ht="18" customHeight="1" thickBot="1">
      <c r="A49" s="201"/>
      <c r="B49" s="204" t="s">
        <v>211</v>
      </c>
      <c r="C49" s="199" t="s">
        <v>212</v>
      </c>
      <c r="D49" s="12" t="s">
        <v>17</v>
      </c>
      <c r="E49" s="69">
        <v>2</v>
      </c>
      <c r="F49" s="69">
        <v>2</v>
      </c>
      <c r="G49" s="69">
        <v>2</v>
      </c>
      <c r="H49" s="69">
        <v>2</v>
      </c>
      <c r="I49" s="69">
        <v>2</v>
      </c>
      <c r="J49" s="69">
        <v>2</v>
      </c>
      <c r="K49" s="69">
        <v>2</v>
      </c>
      <c r="L49" s="69">
        <v>2</v>
      </c>
      <c r="M49" s="69">
        <v>2</v>
      </c>
      <c r="N49" s="69">
        <v>2</v>
      </c>
      <c r="O49" s="69">
        <v>2</v>
      </c>
      <c r="P49" s="69">
        <v>2</v>
      </c>
      <c r="Q49" s="69">
        <v>2</v>
      </c>
      <c r="R49" s="69">
        <v>2</v>
      </c>
      <c r="S49" s="69">
        <v>2</v>
      </c>
      <c r="T49" s="69">
        <v>2</v>
      </c>
      <c r="U49" s="101">
        <v>0</v>
      </c>
      <c r="V49" s="114">
        <f t="shared" si="1"/>
        <v>32</v>
      </c>
      <c r="W49" s="115">
        <v>0</v>
      </c>
      <c r="X49" s="69">
        <v>2</v>
      </c>
      <c r="Y49" s="69">
        <v>2</v>
      </c>
      <c r="Z49" s="69">
        <v>2</v>
      </c>
      <c r="AA49" s="69">
        <v>2</v>
      </c>
      <c r="AB49" s="69">
        <v>2</v>
      </c>
      <c r="AC49" s="69">
        <v>2</v>
      </c>
      <c r="AD49" s="69">
        <v>2</v>
      </c>
      <c r="AE49" s="69">
        <v>2</v>
      </c>
      <c r="AF49" s="69">
        <v>2</v>
      </c>
      <c r="AG49" s="69">
        <v>2</v>
      </c>
      <c r="AH49" s="69">
        <v>2</v>
      </c>
      <c r="AI49" s="69">
        <v>2</v>
      </c>
      <c r="AJ49" s="69">
        <v>2</v>
      </c>
      <c r="AK49" s="69">
        <v>2</v>
      </c>
      <c r="AL49" s="69">
        <v>2</v>
      </c>
      <c r="AM49" s="69">
        <v>2</v>
      </c>
      <c r="AN49" s="69">
        <v>2</v>
      </c>
      <c r="AO49" s="69">
        <v>2</v>
      </c>
      <c r="AP49" s="69">
        <v>2</v>
      </c>
      <c r="AQ49" s="69">
        <v>2</v>
      </c>
      <c r="AR49" s="69">
        <v>2</v>
      </c>
      <c r="AS49" s="69">
        <v>2</v>
      </c>
      <c r="AT49" s="74">
        <v>2</v>
      </c>
      <c r="AU49" s="86">
        <v>0</v>
      </c>
      <c r="AV49" s="122">
        <f>SUM(X49:AU49)</f>
        <v>46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57">
        <f t="shared" si="13"/>
        <v>78</v>
      </c>
    </row>
    <row r="50" spans="1:58" ht="18" customHeight="1" thickBot="1">
      <c r="A50" s="201"/>
      <c r="B50" s="204"/>
      <c r="C50" s="199"/>
      <c r="D50" s="12" t="s">
        <v>18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101">
        <v>0</v>
      </c>
      <c r="V50" s="114">
        <f t="shared" si="1"/>
        <v>0</v>
      </c>
      <c r="W50" s="115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v>0</v>
      </c>
      <c r="AU50" s="86">
        <v>0</v>
      </c>
      <c r="AV50" s="122">
        <f t="shared" si="16"/>
        <v>0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7">
        <f t="shared" si="13"/>
        <v>0</v>
      </c>
    </row>
    <row r="51" spans="1:58" ht="18" customHeight="1" thickBot="1">
      <c r="A51" s="201"/>
      <c r="B51" s="204" t="s">
        <v>213</v>
      </c>
      <c r="C51" s="215" t="s">
        <v>214</v>
      </c>
      <c r="D51" s="32" t="s">
        <v>17</v>
      </c>
      <c r="E51" s="69">
        <v>2</v>
      </c>
      <c r="F51" s="69">
        <v>0</v>
      </c>
      <c r="G51" s="69">
        <v>2</v>
      </c>
      <c r="H51" s="69">
        <v>0</v>
      </c>
      <c r="I51" s="69">
        <v>2</v>
      </c>
      <c r="J51" s="69">
        <v>0</v>
      </c>
      <c r="K51" s="69">
        <v>2</v>
      </c>
      <c r="L51" s="69">
        <v>0</v>
      </c>
      <c r="M51" s="69">
        <v>2</v>
      </c>
      <c r="N51" s="69">
        <v>0</v>
      </c>
      <c r="O51" s="69">
        <v>2</v>
      </c>
      <c r="P51" s="69">
        <v>0</v>
      </c>
      <c r="Q51" s="69">
        <v>2</v>
      </c>
      <c r="R51" s="69">
        <v>0</v>
      </c>
      <c r="S51" s="69">
        <v>2</v>
      </c>
      <c r="T51" s="69">
        <v>0</v>
      </c>
      <c r="U51" s="101">
        <v>0</v>
      </c>
      <c r="V51" s="114">
        <f t="shared" si="1"/>
        <v>16</v>
      </c>
      <c r="W51" s="115">
        <v>0</v>
      </c>
      <c r="X51" s="74">
        <v>2</v>
      </c>
      <c r="Y51" s="74">
        <v>0</v>
      </c>
      <c r="Z51" s="69">
        <v>2</v>
      </c>
      <c r="AA51" s="69">
        <v>0</v>
      </c>
      <c r="AB51" s="74">
        <v>2</v>
      </c>
      <c r="AC51" s="69">
        <v>0</v>
      </c>
      <c r="AD51" s="69">
        <v>2</v>
      </c>
      <c r="AE51" s="69">
        <v>0</v>
      </c>
      <c r="AF51" s="69">
        <v>2</v>
      </c>
      <c r="AG51" s="69">
        <v>0</v>
      </c>
      <c r="AH51" s="69">
        <v>2</v>
      </c>
      <c r="AI51" s="69">
        <v>0</v>
      </c>
      <c r="AJ51" s="69">
        <v>2</v>
      </c>
      <c r="AK51" s="69">
        <v>0</v>
      </c>
      <c r="AL51" s="69">
        <v>2</v>
      </c>
      <c r="AM51" s="69">
        <v>0</v>
      </c>
      <c r="AN51" s="74">
        <v>3</v>
      </c>
      <c r="AO51" s="74">
        <v>0</v>
      </c>
      <c r="AP51" s="74">
        <v>2</v>
      </c>
      <c r="AQ51" s="74">
        <v>0</v>
      </c>
      <c r="AR51" s="74">
        <v>2</v>
      </c>
      <c r="AS51" s="74">
        <v>0</v>
      </c>
      <c r="AT51" s="74">
        <v>0</v>
      </c>
      <c r="AU51" s="86">
        <v>0</v>
      </c>
      <c r="AV51" s="122">
        <f t="shared" si="16"/>
        <v>23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57">
        <f t="shared" si="13"/>
        <v>39</v>
      </c>
    </row>
    <row r="52" spans="1:58" ht="16.5" customHeight="1" thickBot="1">
      <c r="A52" s="201"/>
      <c r="B52" s="204"/>
      <c r="C52" s="215"/>
      <c r="D52" s="32" t="s">
        <v>18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101">
        <v>0</v>
      </c>
      <c r="V52" s="114">
        <f t="shared" si="1"/>
        <v>0</v>
      </c>
      <c r="W52" s="115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69">
        <v>0</v>
      </c>
      <c r="AL52" s="69">
        <v>0</v>
      </c>
      <c r="AM52" s="69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v>0</v>
      </c>
      <c r="AU52" s="86">
        <v>0</v>
      </c>
      <c r="AV52" s="122">
        <f t="shared" si="16"/>
        <v>0</v>
      </c>
      <c r="AW52" s="57"/>
      <c r="AX52" s="57"/>
      <c r="AY52" s="57"/>
      <c r="AZ52" s="57"/>
      <c r="BA52" s="57"/>
      <c r="BB52" s="57"/>
      <c r="BC52" s="57"/>
      <c r="BD52" s="57"/>
      <c r="BE52" s="57"/>
      <c r="BF52" s="57">
        <f t="shared" si="13"/>
        <v>0</v>
      </c>
    </row>
    <row r="53" spans="1:58" ht="18" hidden="1" customHeight="1" thickBot="1">
      <c r="A53" s="201"/>
      <c r="B53" s="202"/>
      <c r="C53" s="177"/>
      <c r="D53" s="31" t="s">
        <v>17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101"/>
      <c r="V53" s="114">
        <f t="shared" si="1"/>
        <v>0</v>
      </c>
      <c r="W53" s="115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69"/>
      <c r="AL53" s="69"/>
      <c r="AM53" s="75"/>
      <c r="AN53" s="74"/>
      <c r="AO53" s="74"/>
      <c r="AP53" s="74"/>
      <c r="AQ53" s="74"/>
      <c r="AR53" s="74"/>
      <c r="AS53" s="74"/>
      <c r="AT53" s="74"/>
      <c r="AU53" s="86"/>
      <c r="AV53" s="122">
        <f t="shared" si="16"/>
        <v>0</v>
      </c>
      <c r="AW53" s="57"/>
      <c r="AX53" s="57"/>
      <c r="AY53" s="57"/>
      <c r="AZ53" s="57"/>
      <c r="BA53" s="57"/>
      <c r="BB53" s="57"/>
      <c r="BC53" s="57"/>
      <c r="BD53" s="57"/>
      <c r="BE53" s="57"/>
      <c r="BF53" s="57">
        <f t="shared" si="13"/>
        <v>0</v>
      </c>
    </row>
    <row r="54" spans="1:58" ht="17.25" hidden="1" customHeight="1" thickBot="1">
      <c r="A54" s="201"/>
      <c r="B54" s="203"/>
      <c r="C54" s="178"/>
      <c r="D54" s="31" t="s">
        <v>18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101"/>
      <c r="V54" s="114">
        <f t="shared" si="1"/>
        <v>0</v>
      </c>
      <c r="W54" s="115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69"/>
      <c r="AL54" s="69"/>
      <c r="AM54" s="75"/>
      <c r="AN54" s="74"/>
      <c r="AO54" s="74"/>
      <c r="AP54" s="74"/>
      <c r="AQ54" s="74"/>
      <c r="AR54" s="74"/>
      <c r="AS54" s="74"/>
      <c r="AT54" s="74"/>
      <c r="AU54" s="86"/>
      <c r="AV54" s="122">
        <f t="shared" si="16"/>
        <v>0</v>
      </c>
      <c r="AW54" s="57"/>
      <c r="AX54" s="57"/>
      <c r="AY54" s="57"/>
      <c r="AZ54" s="57"/>
      <c r="BA54" s="57"/>
      <c r="BB54" s="57"/>
      <c r="BC54" s="57"/>
      <c r="BD54" s="57"/>
      <c r="BE54" s="57"/>
      <c r="BF54" s="57">
        <f t="shared" si="13"/>
        <v>0</v>
      </c>
    </row>
    <row r="55" spans="1:58" ht="1.5" customHeight="1" thickBot="1">
      <c r="A55" s="201"/>
      <c r="B55" s="218" t="s">
        <v>63</v>
      </c>
      <c r="C55" s="216" t="s">
        <v>64</v>
      </c>
      <c r="D55" s="48" t="s">
        <v>17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101"/>
      <c r="V55" s="114"/>
      <c r="W55" s="115">
        <v>0</v>
      </c>
      <c r="X55" s="72">
        <v>0</v>
      </c>
      <c r="Y55" s="72">
        <f t="shared" ref="Y55:AT55" si="21">Y59+Y61+Y63</f>
        <v>0</v>
      </c>
      <c r="Z55" s="72">
        <f t="shared" si="21"/>
        <v>0</v>
      </c>
      <c r="AA55" s="72">
        <f t="shared" si="21"/>
        <v>0</v>
      </c>
      <c r="AB55" s="72">
        <f t="shared" si="21"/>
        <v>0</v>
      </c>
      <c r="AC55" s="72">
        <f t="shared" si="21"/>
        <v>0</v>
      </c>
      <c r="AD55" s="72">
        <f t="shared" si="21"/>
        <v>0</v>
      </c>
      <c r="AE55" s="72">
        <f t="shared" si="21"/>
        <v>0</v>
      </c>
      <c r="AF55" s="72">
        <f t="shared" si="21"/>
        <v>0</v>
      </c>
      <c r="AG55" s="72">
        <f t="shared" si="21"/>
        <v>0</v>
      </c>
      <c r="AH55" s="72">
        <f t="shared" si="21"/>
        <v>0</v>
      </c>
      <c r="AI55" s="72">
        <f t="shared" si="21"/>
        <v>0</v>
      </c>
      <c r="AJ55" s="72">
        <f t="shared" si="21"/>
        <v>0</v>
      </c>
      <c r="AK55" s="72">
        <f t="shared" si="21"/>
        <v>0</v>
      </c>
      <c r="AL55" s="72">
        <f t="shared" si="21"/>
        <v>0</v>
      </c>
      <c r="AM55" s="72">
        <f t="shared" si="21"/>
        <v>0</v>
      </c>
      <c r="AN55" s="72">
        <f t="shared" si="21"/>
        <v>0</v>
      </c>
      <c r="AO55" s="72">
        <f t="shared" si="21"/>
        <v>0</v>
      </c>
      <c r="AP55" s="72">
        <f t="shared" si="21"/>
        <v>0</v>
      </c>
      <c r="AQ55" s="72">
        <f t="shared" si="21"/>
        <v>0</v>
      </c>
      <c r="AR55" s="72">
        <f t="shared" si="21"/>
        <v>0</v>
      </c>
      <c r="AS55" s="72">
        <f t="shared" si="21"/>
        <v>0</v>
      </c>
      <c r="AT55" s="72">
        <f t="shared" si="21"/>
        <v>0</v>
      </c>
      <c r="AU55" s="86"/>
      <c r="AV55" s="122">
        <f t="shared" si="16"/>
        <v>0</v>
      </c>
      <c r="AW55" s="57"/>
      <c r="AX55" s="57"/>
      <c r="AY55" s="57"/>
      <c r="AZ55" s="57"/>
      <c r="BA55" s="57"/>
      <c r="BB55" s="57"/>
      <c r="BC55" s="57"/>
      <c r="BD55" s="57"/>
      <c r="BE55" s="57"/>
      <c r="BF55" s="57">
        <f t="shared" si="13"/>
        <v>0</v>
      </c>
    </row>
    <row r="56" spans="1:58" ht="24" hidden="1" customHeight="1" thickBot="1">
      <c r="A56" s="201"/>
      <c r="B56" s="219"/>
      <c r="C56" s="217"/>
      <c r="D56" s="48" t="s">
        <v>18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101"/>
      <c r="V56" s="114"/>
      <c r="W56" s="115"/>
      <c r="X56" s="72">
        <f t="shared" ref="X56:AT56" si="22">X60+X62+X64</f>
        <v>0</v>
      </c>
      <c r="Y56" s="72">
        <f t="shared" si="22"/>
        <v>0</v>
      </c>
      <c r="Z56" s="72">
        <f t="shared" si="22"/>
        <v>0</v>
      </c>
      <c r="AA56" s="72">
        <f t="shared" si="22"/>
        <v>0</v>
      </c>
      <c r="AB56" s="72">
        <f t="shared" si="22"/>
        <v>0</v>
      </c>
      <c r="AC56" s="72">
        <f t="shared" si="22"/>
        <v>0</v>
      </c>
      <c r="AD56" s="72">
        <f t="shared" si="22"/>
        <v>0</v>
      </c>
      <c r="AE56" s="72">
        <f t="shared" si="22"/>
        <v>0</v>
      </c>
      <c r="AF56" s="72">
        <f t="shared" si="22"/>
        <v>0</v>
      </c>
      <c r="AG56" s="72">
        <f t="shared" si="22"/>
        <v>0</v>
      </c>
      <c r="AH56" s="72">
        <f t="shared" si="22"/>
        <v>0</v>
      </c>
      <c r="AI56" s="72">
        <f t="shared" si="22"/>
        <v>0</v>
      </c>
      <c r="AJ56" s="72">
        <f t="shared" si="22"/>
        <v>0</v>
      </c>
      <c r="AK56" s="72">
        <f t="shared" si="22"/>
        <v>0</v>
      </c>
      <c r="AL56" s="72">
        <f t="shared" si="22"/>
        <v>0</v>
      </c>
      <c r="AM56" s="72">
        <f t="shared" si="22"/>
        <v>0</v>
      </c>
      <c r="AN56" s="72">
        <f t="shared" si="22"/>
        <v>0</v>
      </c>
      <c r="AO56" s="72">
        <f t="shared" si="22"/>
        <v>0</v>
      </c>
      <c r="AP56" s="72">
        <f t="shared" si="22"/>
        <v>0</v>
      </c>
      <c r="AQ56" s="72">
        <f t="shared" si="22"/>
        <v>0</v>
      </c>
      <c r="AR56" s="72">
        <f t="shared" si="22"/>
        <v>0</v>
      </c>
      <c r="AS56" s="72">
        <f t="shared" si="22"/>
        <v>0</v>
      </c>
      <c r="AT56" s="72">
        <f t="shared" si="22"/>
        <v>0</v>
      </c>
      <c r="AU56" s="86"/>
      <c r="AV56" s="122">
        <f t="shared" si="16"/>
        <v>0</v>
      </c>
      <c r="AW56" s="57"/>
      <c r="AX56" s="57"/>
      <c r="AY56" s="57"/>
      <c r="AZ56" s="57"/>
      <c r="BA56" s="57"/>
      <c r="BB56" s="57"/>
      <c r="BC56" s="57"/>
      <c r="BD56" s="57"/>
      <c r="BE56" s="57"/>
      <c r="BF56" s="57">
        <f t="shared" si="13"/>
        <v>0</v>
      </c>
    </row>
    <row r="57" spans="1:58" ht="18" hidden="1" customHeight="1" thickBot="1">
      <c r="A57" s="201"/>
      <c r="B57" s="220" t="s">
        <v>63</v>
      </c>
      <c r="C57" s="220" t="s">
        <v>64</v>
      </c>
      <c r="D57" s="72" t="s">
        <v>17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101"/>
      <c r="V57" s="114"/>
      <c r="W57" s="115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72"/>
      <c r="AT57" s="72"/>
      <c r="AU57" s="86"/>
      <c r="AV57" s="122">
        <f t="shared" si="16"/>
        <v>0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57">
        <f t="shared" si="13"/>
        <v>0</v>
      </c>
    </row>
    <row r="58" spans="1:58" ht="31.5" hidden="1" customHeight="1" thickBot="1">
      <c r="A58" s="201"/>
      <c r="B58" s="221"/>
      <c r="C58" s="221"/>
      <c r="D58" s="72" t="s">
        <v>18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101"/>
      <c r="V58" s="114"/>
      <c r="W58" s="115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72"/>
      <c r="AT58" s="72"/>
      <c r="AU58" s="86"/>
      <c r="AV58" s="122">
        <f t="shared" si="16"/>
        <v>0</v>
      </c>
      <c r="AW58" s="57"/>
      <c r="AX58" s="57"/>
      <c r="AY58" s="57"/>
      <c r="AZ58" s="57"/>
      <c r="BA58" s="57"/>
      <c r="BB58" s="57"/>
      <c r="BC58" s="57"/>
      <c r="BD58" s="57"/>
      <c r="BE58" s="57"/>
      <c r="BF58" s="57">
        <f t="shared" si="13"/>
        <v>0</v>
      </c>
    </row>
    <row r="59" spans="1:58" ht="18" hidden="1" customHeight="1" thickBot="1">
      <c r="A59" s="201"/>
      <c r="B59" s="205"/>
      <c r="C59" s="177"/>
      <c r="D59" s="92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101"/>
      <c r="V59" s="114"/>
      <c r="W59" s="115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86"/>
      <c r="AV59" s="122">
        <f t="shared" si="16"/>
        <v>0</v>
      </c>
      <c r="AW59" s="57"/>
      <c r="AX59" s="57"/>
      <c r="AY59" s="57"/>
      <c r="AZ59" s="57"/>
      <c r="BA59" s="57"/>
      <c r="BB59" s="57"/>
      <c r="BC59" s="57"/>
      <c r="BD59" s="57"/>
      <c r="BE59" s="57"/>
      <c r="BF59" s="57">
        <f t="shared" si="13"/>
        <v>0</v>
      </c>
    </row>
    <row r="60" spans="1:58" ht="18" hidden="1" customHeight="1" thickBot="1">
      <c r="A60" s="201"/>
      <c r="B60" s="206"/>
      <c r="C60" s="178"/>
      <c r="D60" s="93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101"/>
      <c r="V60" s="114"/>
      <c r="W60" s="115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86"/>
      <c r="AV60" s="122">
        <f t="shared" si="16"/>
        <v>0</v>
      </c>
      <c r="AW60" s="57"/>
      <c r="AX60" s="57"/>
      <c r="AY60" s="57"/>
      <c r="AZ60" s="57"/>
      <c r="BA60" s="57"/>
      <c r="BB60" s="57"/>
      <c r="BC60" s="57"/>
      <c r="BD60" s="57"/>
      <c r="BE60" s="57"/>
      <c r="BF60" s="57">
        <f t="shared" si="13"/>
        <v>0</v>
      </c>
    </row>
    <row r="61" spans="1:58" ht="18" hidden="1" customHeight="1" thickBot="1">
      <c r="A61" s="201"/>
      <c r="B61" s="205"/>
      <c r="C61" s="177"/>
      <c r="D61" s="34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101"/>
      <c r="V61" s="114"/>
      <c r="W61" s="115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9"/>
      <c r="AL61" s="69"/>
      <c r="AM61" s="91"/>
      <c r="AN61" s="74"/>
      <c r="AO61" s="74"/>
      <c r="AP61" s="74"/>
      <c r="AQ61" s="74"/>
      <c r="AR61" s="74"/>
      <c r="AS61" s="74"/>
      <c r="AT61" s="74"/>
      <c r="AU61" s="86"/>
      <c r="AV61" s="122">
        <f t="shared" ref="AV61:AV62" si="23">SUM(X61:AT61)</f>
        <v>0</v>
      </c>
      <c r="AW61" s="57"/>
      <c r="AX61" s="57"/>
      <c r="AY61" s="57"/>
      <c r="AZ61" s="57"/>
      <c r="BA61" s="57"/>
      <c r="BB61" s="57"/>
      <c r="BC61" s="57"/>
      <c r="BD61" s="57"/>
      <c r="BE61" s="57"/>
      <c r="BF61" s="57"/>
    </row>
    <row r="62" spans="1:58" ht="18" hidden="1" customHeight="1" thickBot="1">
      <c r="A62" s="201"/>
      <c r="B62" s="206"/>
      <c r="C62" s="178"/>
      <c r="D62" s="34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101"/>
      <c r="V62" s="114"/>
      <c r="W62" s="115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9"/>
      <c r="AL62" s="69"/>
      <c r="AM62" s="75"/>
      <c r="AN62" s="74"/>
      <c r="AO62" s="74"/>
      <c r="AP62" s="74"/>
      <c r="AQ62" s="74"/>
      <c r="AR62" s="74"/>
      <c r="AS62" s="74"/>
      <c r="AT62" s="74"/>
      <c r="AU62" s="86"/>
      <c r="AV62" s="122">
        <f t="shared" si="23"/>
        <v>0</v>
      </c>
      <c r="AW62" s="57"/>
      <c r="AX62" s="57"/>
      <c r="AY62" s="57"/>
      <c r="AZ62" s="57"/>
      <c r="BA62" s="57"/>
      <c r="BB62" s="57"/>
      <c r="BC62" s="57"/>
      <c r="BD62" s="57"/>
      <c r="BE62" s="57"/>
      <c r="BF62" s="57"/>
    </row>
    <row r="63" spans="1:58" ht="18" hidden="1" customHeight="1" thickBot="1">
      <c r="A63" s="201"/>
      <c r="B63" s="205"/>
      <c r="C63" s="177"/>
      <c r="D63" s="34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101"/>
      <c r="V63" s="114"/>
      <c r="W63" s="115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9"/>
      <c r="AL63" s="69"/>
      <c r="AM63" s="91"/>
      <c r="AN63" s="74"/>
      <c r="AO63" s="74"/>
      <c r="AP63" s="74"/>
      <c r="AQ63" s="74"/>
      <c r="AR63" s="74"/>
      <c r="AS63" s="74"/>
      <c r="AT63" s="74"/>
      <c r="AU63" s="86"/>
      <c r="AV63" s="122">
        <f t="shared" si="16"/>
        <v>0</v>
      </c>
      <c r="AW63" s="57"/>
      <c r="AX63" s="57"/>
      <c r="AY63" s="57"/>
      <c r="AZ63" s="57"/>
      <c r="BA63" s="57"/>
      <c r="BB63" s="57"/>
      <c r="BC63" s="57"/>
      <c r="BD63" s="57"/>
      <c r="BE63" s="57"/>
      <c r="BF63" s="57">
        <f t="shared" si="13"/>
        <v>0</v>
      </c>
    </row>
    <row r="64" spans="1:58" ht="18" hidden="1" customHeight="1" thickBot="1">
      <c r="A64" s="201"/>
      <c r="B64" s="206"/>
      <c r="C64" s="178"/>
      <c r="D64" s="34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101"/>
      <c r="V64" s="114"/>
      <c r="W64" s="115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9"/>
      <c r="AL64" s="69"/>
      <c r="AM64" s="75"/>
      <c r="AN64" s="74"/>
      <c r="AO64" s="74"/>
      <c r="AP64" s="74"/>
      <c r="AQ64" s="74"/>
      <c r="AR64" s="74"/>
      <c r="AS64" s="74"/>
      <c r="AT64" s="74"/>
      <c r="AU64" s="86"/>
      <c r="AV64" s="122">
        <f t="shared" si="16"/>
        <v>0</v>
      </c>
      <c r="AW64" s="57"/>
      <c r="AX64" s="57"/>
      <c r="AY64" s="57"/>
      <c r="AZ64" s="57"/>
      <c r="BA64" s="57"/>
      <c r="BB64" s="57"/>
      <c r="BC64" s="57"/>
      <c r="BD64" s="57"/>
      <c r="BE64" s="57"/>
      <c r="BF64" s="57">
        <f>V64+AV64</f>
        <v>0</v>
      </c>
    </row>
    <row r="65" spans="1:59" ht="24" customHeight="1" thickBot="1">
      <c r="A65" s="201"/>
      <c r="B65" s="210" t="s">
        <v>33</v>
      </c>
      <c r="C65" s="211"/>
      <c r="D65" s="212"/>
      <c r="E65" s="22">
        <f>E15+E55</f>
        <v>36</v>
      </c>
      <c r="F65" s="22">
        <f t="shared" ref="F65:U65" si="24">F15+F55</f>
        <v>36</v>
      </c>
      <c r="G65" s="22">
        <f t="shared" si="24"/>
        <v>36</v>
      </c>
      <c r="H65" s="22">
        <f t="shared" si="24"/>
        <v>36</v>
      </c>
      <c r="I65" s="22">
        <f t="shared" si="24"/>
        <v>36</v>
      </c>
      <c r="J65" s="22">
        <f t="shared" si="24"/>
        <v>36</v>
      </c>
      <c r="K65" s="22">
        <f t="shared" si="24"/>
        <v>36</v>
      </c>
      <c r="L65" s="22">
        <f t="shared" si="24"/>
        <v>36</v>
      </c>
      <c r="M65" s="22">
        <f t="shared" si="24"/>
        <v>36</v>
      </c>
      <c r="N65" s="22">
        <f t="shared" si="24"/>
        <v>36</v>
      </c>
      <c r="O65" s="22">
        <f t="shared" si="24"/>
        <v>36</v>
      </c>
      <c r="P65" s="22">
        <f t="shared" si="24"/>
        <v>36</v>
      </c>
      <c r="Q65" s="22">
        <f t="shared" si="24"/>
        <v>36</v>
      </c>
      <c r="R65" s="22">
        <f t="shared" si="24"/>
        <v>36</v>
      </c>
      <c r="S65" s="22">
        <f t="shared" si="24"/>
        <v>36</v>
      </c>
      <c r="T65" s="50">
        <f t="shared" si="24"/>
        <v>36</v>
      </c>
      <c r="U65" s="50">
        <f t="shared" si="24"/>
        <v>36</v>
      </c>
      <c r="V65" s="59">
        <f>SUM(E65:U65)</f>
        <v>612</v>
      </c>
      <c r="W65" s="60">
        <v>0</v>
      </c>
      <c r="X65" s="22">
        <f t="shared" ref="X65:AU65" si="25">X15+X55</f>
        <v>36</v>
      </c>
      <c r="Y65" s="22">
        <f t="shared" si="25"/>
        <v>36</v>
      </c>
      <c r="Z65" s="22">
        <f t="shared" si="25"/>
        <v>36</v>
      </c>
      <c r="AA65" s="22">
        <f t="shared" si="25"/>
        <v>36</v>
      </c>
      <c r="AB65" s="22">
        <f t="shared" si="25"/>
        <v>36</v>
      </c>
      <c r="AC65" s="22">
        <f t="shared" si="25"/>
        <v>36</v>
      </c>
      <c r="AD65" s="22">
        <f t="shared" si="25"/>
        <v>36</v>
      </c>
      <c r="AE65" s="22">
        <f t="shared" si="25"/>
        <v>36</v>
      </c>
      <c r="AF65" s="22">
        <f t="shared" si="25"/>
        <v>36</v>
      </c>
      <c r="AG65" s="22">
        <f t="shared" si="25"/>
        <v>36</v>
      </c>
      <c r="AH65" s="22">
        <f t="shared" si="25"/>
        <v>36</v>
      </c>
      <c r="AI65" s="22">
        <f t="shared" si="25"/>
        <v>36</v>
      </c>
      <c r="AJ65" s="22">
        <f t="shared" si="25"/>
        <v>36</v>
      </c>
      <c r="AK65" s="22">
        <f t="shared" si="25"/>
        <v>36</v>
      </c>
      <c r="AL65" s="22">
        <f t="shared" si="25"/>
        <v>36</v>
      </c>
      <c r="AM65" s="22">
        <f t="shared" si="25"/>
        <v>36</v>
      </c>
      <c r="AN65" s="22">
        <f t="shared" si="25"/>
        <v>36</v>
      </c>
      <c r="AO65" s="22">
        <f t="shared" si="25"/>
        <v>36</v>
      </c>
      <c r="AP65" s="22">
        <f t="shared" si="25"/>
        <v>36</v>
      </c>
      <c r="AQ65" s="22">
        <f t="shared" si="25"/>
        <v>36</v>
      </c>
      <c r="AR65" s="22">
        <f t="shared" si="25"/>
        <v>36</v>
      </c>
      <c r="AS65" s="22">
        <f t="shared" si="25"/>
        <v>36</v>
      </c>
      <c r="AT65" s="22">
        <f t="shared" si="25"/>
        <v>36</v>
      </c>
      <c r="AU65" s="22">
        <f t="shared" si="25"/>
        <v>36</v>
      </c>
      <c r="AV65" s="120">
        <f t="shared" si="16"/>
        <v>828</v>
      </c>
      <c r="AW65" s="61"/>
      <c r="AX65" s="61"/>
      <c r="AY65" s="61"/>
      <c r="AZ65" s="61"/>
      <c r="BA65" s="61"/>
      <c r="BB65" s="61"/>
      <c r="BC65" s="61"/>
      <c r="BD65" s="61"/>
      <c r="BE65" s="62"/>
      <c r="BF65" s="57">
        <f t="shared" ref="BF65:BF67" si="26">V65+AV65</f>
        <v>1440</v>
      </c>
    </row>
    <row r="66" spans="1:59" ht="22.5" customHeight="1" thickBot="1">
      <c r="A66" s="201"/>
      <c r="B66" s="207" t="s">
        <v>19</v>
      </c>
      <c r="C66" s="208"/>
      <c r="D66" s="209"/>
      <c r="E66" s="22">
        <f t="shared" ref="E66:U66" si="27">E16+E56</f>
        <v>0</v>
      </c>
      <c r="F66" s="22">
        <f t="shared" si="27"/>
        <v>0</v>
      </c>
      <c r="G66" s="22">
        <f t="shared" si="27"/>
        <v>0</v>
      </c>
      <c r="H66" s="22">
        <f t="shared" si="27"/>
        <v>0</v>
      </c>
      <c r="I66" s="22">
        <f t="shared" si="27"/>
        <v>0</v>
      </c>
      <c r="J66" s="22">
        <f t="shared" si="27"/>
        <v>0</v>
      </c>
      <c r="K66" s="22">
        <f t="shared" si="27"/>
        <v>0</v>
      </c>
      <c r="L66" s="22">
        <f t="shared" si="27"/>
        <v>0</v>
      </c>
      <c r="M66" s="22">
        <f t="shared" si="27"/>
        <v>0</v>
      </c>
      <c r="N66" s="22">
        <f t="shared" si="27"/>
        <v>0</v>
      </c>
      <c r="O66" s="22">
        <f t="shared" si="27"/>
        <v>0</v>
      </c>
      <c r="P66" s="22">
        <f t="shared" si="27"/>
        <v>0</v>
      </c>
      <c r="Q66" s="22">
        <f t="shared" si="27"/>
        <v>0</v>
      </c>
      <c r="R66" s="22">
        <f t="shared" si="27"/>
        <v>0</v>
      </c>
      <c r="S66" s="22">
        <f t="shared" si="27"/>
        <v>0</v>
      </c>
      <c r="T66" s="50">
        <f t="shared" si="27"/>
        <v>0</v>
      </c>
      <c r="U66" s="50">
        <f t="shared" si="27"/>
        <v>0</v>
      </c>
      <c r="V66" s="59">
        <f t="shared" si="1"/>
        <v>0</v>
      </c>
      <c r="W66" s="64">
        <v>0</v>
      </c>
      <c r="X66" s="50">
        <f t="shared" ref="X66:AU66" si="28">X16</f>
        <v>0</v>
      </c>
      <c r="Y66" s="50">
        <f t="shared" si="28"/>
        <v>0</v>
      </c>
      <c r="Z66" s="50">
        <f t="shared" si="28"/>
        <v>0</v>
      </c>
      <c r="AA66" s="50">
        <f t="shared" si="28"/>
        <v>0</v>
      </c>
      <c r="AB66" s="50">
        <f t="shared" si="28"/>
        <v>0</v>
      </c>
      <c r="AC66" s="50">
        <f t="shared" si="28"/>
        <v>0</v>
      </c>
      <c r="AD66" s="50">
        <f t="shared" si="28"/>
        <v>0</v>
      </c>
      <c r="AE66" s="50">
        <f t="shared" si="28"/>
        <v>0</v>
      </c>
      <c r="AF66" s="50">
        <f t="shared" si="28"/>
        <v>0</v>
      </c>
      <c r="AG66" s="50">
        <f t="shared" si="28"/>
        <v>0</v>
      </c>
      <c r="AH66" s="50">
        <f t="shared" si="28"/>
        <v>0</v>
      </c>
      <c r="AI66" s="50">
        <f t="shared" si="28"/>
        <v>0</v>
      </c>
      <c r="AJ66" s="50">
        <f t="shared" si="28"/>
        <v>0</v>
      </c>
      <c r="AK66" s="50">
        <f t="shared" si="28"/>
        <v>0</v>
      </c>
      <c r="AL66" s="50">
        <f t="shared" si="28"/>
        <v>0</v>
      </c>
      <c r="AM66" s="50">
        <f t="shared" si="28"/>
        <v>0</v>
      </c>
      <c r="AN66" s="50">
        <f t="shared" si="28"/>
        <v>0</v>
      </c>
      <c r="AO66" s="50">
        <f t="shared" si="28"/>
        <v>0</v>
      </c>
      <c r="AP66" s="50">
        <f t="shared" si="28"/>
        <v>0</v>
      </c>
      <c r="AQ66" s="50">
        <f t="shared" si="28"/>
        <v>0</v>
      </c>
      <c r="AR66" s="50">
        <f t="shared" si="28"/>
        <v>0</v>
      </c>
      <c r="AS66" s="50">
        <f t="shared" si="28"/>
        <v>0</v>
      </c>
      <c r="AT66" s="50">
        <f t="shared" si="28"/>
        <v>0</v>
      </c>
      <c r="AU66" s="50">
        <f t="shared" si="28"/>
        <v>0</v>
      </c>
      <c r="AV66" s="120">
        <f t="shared" si="16"/>
        <v>0</v>
      </c>
      <c r="AW66" s="61"/>
      <c r="AX66" s="61"/>
      <c r="AY66" s="61"/>
      <c r="AZ66" s="61"/>
      <c r="BA66" s="61"/>
      <c r="BB66" s="61"/>
      <c r="BC66" s="61"/>
      <c r="BD66" s="61"/>
      <c r="BE66" s="62"/>
      <c r="BF66" s="57">
        <f t="shared" si="26"/>
        <v>0</v>
      </c>
    </row>
    <row r="67" spans="1:59" ht="18" customHeight="1" thickBot="1">
      <c r="A67" s="201"/>
      <c r="B67" s="207" t="s">
        <v>20</v>
      </c>
      <c r="C67" s="208"/>
      <c r="D67" s="209"/>
      <c r="E67" s="23">
        <f>E65+E66</f>
        <v>36</v>
      </c>
      <c r="F67" s="23">
        <f t="shared" ref="F67:U67" si="29">F65+F66</f>
        <v>36</v>
      </c>
      <c r="G67" s="23">
        <f t="shared" si="29"/>
        <v>36</v>
      </c>
      <c r="H67" s="23">
        <f t="shared" si="29"/>
        <v>36</v>
      </c>
      <c r="I67" s="23">
        <f t="shared" si="29"/>
        <v>36</v>
      </c>
      <c r="J67" s="23">
        <f t="shared" si="29"/>
        <v>36</v>
      </c>
      <c r="K67" s="23">
        <f t="shared" si="29"/>
        <v>36</v>
      </c>
      <c r="L67" s="23">
        <f t="shared" si="29"/>
        <v>36</v>
      </c>
      <c r="M67" s="23">
        <f t="shared" si="29"/>
        <v>36</v>
      </c>
      <c r="N67" s="23">
        <f t="shared" si="29"/>
        <v>36</v>
      </c>
      <c r="O67" s="23">
        <f t="shared" si="29"/>
        <v>36</v>
      </c>
      <c r="P67" s="23">
        <f t="shared" si="29"/>
        <v>36</v>
      </c>
      <c r="Q67" s="23">
        <f t="shared" si="29"/>
        <v>36</v>
      </c>
      <c r="R67" s="23">
        <f t="shared" si="29"/>
        <v>36</v>
      </c>
      <c r="S67" s="23">
        <f t="shared" si="29"/>
        <v>36</v>
      </c>
      <c r="T67" s="65">
        <f t="shared" si="29"/>
        <v>36</v>
      </c>
      <c r="U67" s="65">
        <f t="shared" si="29"/>
        <v>36</v>
      </c>
      <c r="V67" s="59">
        <f t="shared" si="1"/>
        <v>612</v>
      </c>
      <c r="W67" s="64">
        <v>0</v>
      </c>
      <c r="X67" s="51">
        <f>X65+X66</f>
        <v>36</v>
      </c>
      <c r="Y67" s="51">
        <f t="shared" ref="Y67:AU67" si="30">Y65+Y66</f>
        <v>36</v>
      </c>
      <c r="Z67" s="51">
        <f t="shared" si="30"/>
        <v>36</v>
      </c>
      <c r="AA67" s="51">
        <f t="shared" si="30"/>
        <v>36</v>
      </c>
      <c r="AB67" s="51">
        <f t="shared" si="30"/>
        <v>36</v>
      </c>
      <c r="AC67" s="51">
        <f t="shared" si="30"/>
        <v>36</v>
      </c>
      <c r="AD67" s="51">
        <f t="shared" si="30"/>
        <v>36</v>
      </c>
      <c r="AE67" s="51">
        <f t="shared" si="30"/>
        <v>36</v>
      </c>
      <c r="AF67" s="51">
        <f t="shared" si="30"/>
        <v>36</v>
      </c>
      <c r="AG67" s="51">
        <f t="shared" si="30"/>
        <v>36</v>
      </c>
      <c r="AH67" s="51">
        <f t="shared" si="30"/>
        <v>36</v>
      </c>
      <c r="AI67" s="51">
        <f t="shared" si="30"/>
        <v>36</v>
      </c>
      <c r="AJ67" s="51">
        <f t="shared" si="30"/>
        <v>36</v>
      </c>
      <c r="AK67" s="51">
        <f t="shared" si="30"/>
        <v>36</v>
      </c>
      <c r="AL67" s="51">
        <f t="shared" si="30"/>
        <v>36</v>
      </c>
      <c r="AM67" s="51">
        <f t="shared" si="30"/>
        <v>36</v>
      </c>
      <c r="AN67" s="51">
        <f t="shared" si="30"/>
        <v>36</v>
      </c>
      <c r="AO67" s="51">
        <f t="shared" si="30"/>
        <v>36</v>
      </c>
      <c r="AP67" s="51">
        <f t="shared" si="30"/>
        <v>36</v>
      </c>
      <c r="AQ67" s="51">
        <f t="shared" si="30"/>
        <v>36</v>
      </c>
      <c r="AR67" s="51">
        <f t="shared" si="30"/>
        <v>36</v>
      </c>
      <c r="AS67" s="51">
        <f t="shared" si="30"/>
        <v>36</v>
      </c>
      <c r="AT67" s="51">
        <f t="shared" si="30"/>
        <v>36</v>
      </c>
      <c r="AU67" s="51">
        <f t="shared" si="30"/>
        <v>36</v>
      </c>
      <c r="AV67" s="59">
        <f>SUM(X67:AU67)</f>
        <v>864</v>
      </c>
      <c r="AW67" s="66"/>
      <c r="AX67" s="66"/>
      <c r="AY67" s="66"/>
      <c r="AZ67" s="66"/>
      <c r="BA67" s="66"/>
      <c r="BB67" s="66"/>
      <c r="BC67" s="66"/>
      <c r="BD67" s="66"/>
      <c r="BE67" s="67"/>
      <c r="BF67" s="57">
        <f t="shared" si="26"/>
        <v>1476</v>
      </c>
    </row>
    <row r="70" spans="1:59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28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29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29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53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>
      <c r="A163" s="13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59">
      <c r="A164" s="13"/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</sheetData>
  <mergeCells count="82">
    <mergeCell ref="B47:B48"/>
    <mergeCell ref="C47:C48"/>
    <mergeCell ref="B17:B18"/>
    <mergeCell ref="C21:C22"/>
    <mergeCell ref="B29:B30"/>
    <mergeCell ref="B31:B32"/>
    <mergeCell ref="B45:B46"/>
    <mergeCell ref="B23:B24"/>
    <mergeCell ref="B25:B26"/>
    <mergeCell ref="B27:B28"/>
    <mergeCell ref="B35:B36"/>
    <mergeCell ref="B39:B40"/>
    <mergeCell ref="B41:B42"/>
    <mergeCell ref="B15:B16"/>
    <mergeCell ref="B10:B14"/>
    <mergeCell ref="F10:H10"/>
    <mergeCell ref="J10:M10"/>
    <mergeCell ref="O10:Q10"/>
    <mergeCell ref="B9:K9"/>
    <mergeCell ref="E11:BE11"/>
    <mergeCell ref="AW10:AZ10"/>
    <mergeCell ref="BB10:BD10"/>
    <mergeCell ref="D10:D14"/>
    <mergeCell ref="AJ10:AM10"/>
    <mergeCell ref="AO10:AQ10"/>
    <mergeCell ref="AS10:AU10"/>
    <mergeCell ref="AO1:AY1"/>
    <mergeCell ref="A6:BF6"/>
    <mergeCell ref="B7:BC7"/>
    <mergeCell ref="AN8:AZ8"/>
    <mergeCell ref="I5:AI5"/>
    <mergeCell ref="Z8:AL8"/>
    <mergeCell ref="U8:Y8"/>
    <mergeCell ref="AM2:BE4"/>
    <mergeCell ref="B67:D67"/>
    <mergeCell ref="B66:D66"/>
    <mergeCell ref="B65:D65"/>
    <mergeCell ref="C43:C44"/>
    <mergeCell ref="C33:C34"/>
    <mergeCell ref="C37:C38"/>
    <mergeCell ref="B37:B38"/>
    <mergeCell ref="C51:C52"/>
    <mergeCell ref="B43:B44"/>
    <mergeCell ref="C55:C56"/>
    <mergeCell ref="B55:B56"/>
    <mergeCell ref="C53:C54"/>
    <mergeCell ref="B53:B54"/>
    <mergeCell ref="B57:B58"/>
    <mergeCell ref="C57:C58"/>
    <mergeCell ref="B59:B60"/>
    <mergeCell ref="A15:A67"/>
    <mergeCell ref="A10:A14"/>
    <mergeCell ref="B21:B22"/>
    <mergeCell ref="B19:B20"/>
    <mergeCell ref="C25:C26"/>
    <mergeCell ref="C27:C28"/>
    <mergeCell ref="C29:C30"/>
    <mergeCell ref="B49:B50"/>
    <mergeCell ref="B33:B34"/>
    <mergeCell ref="B63:B64"/>
    <mergeCell ref="C63:C64"/>
    <mergeCell ref="C31:C32"/>
    <mergeCell ref="B51:B52"/>
    <mergeCell ref="C49:C50"/>
    <mergeCell ref="B61:B62"/>
    <mergeCell ref="C61:C62"/>
    <mergeCell ref="C59:C60"/>
    <mergeCell ref="W9:AC9"/>
    <mergeCell ref="C15:C16"/>
    <mergeCell ref="E13:BE13"/>
    <mergeCell ref="AF10:AH10"/>
    <mergeCell ref="AB10:AD10"/>
    <mergeCell ref="Y10:Z10"/>
    <mergeCell ref="S10:U10"/>
    <mergeCell ref="C10:C14"/>
    <mergeCell ref="C35:C36"/>
    <mergeCell ref="C17:C18"/>
    <mergeCell ref="C19:C20"/>
    <mergeCell ref="C45:C46"/>
    <mergeCell ref="C23:C24"/>
    <mergeCell ref="C39:C40"/>
    <mergeCell ref="C41:C42"/>
  </mergeCells>
  <phoneticPr fontId="9" type="noConversion"/>
  <hyperlinks>
    <hyperlink ref="BG10" location="_ftn1" display="_ftn1"/>
  </hyperlinks>
  <pageMargins left="0.25" right="0.25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0"/>
  <sheetViews>
    <sheetView topLeftCell="C45" zoomScaleSheetLayoutView="100" workbookViewId="0">
      <selection activeCell="BA85" sqref="BA85"/>
    </sheetView>
  </sheetViews>
  <sheetFormatPr defaultRowHeight="15"/>
  <cols>
    <col min="1" max="1" width="3.85546875" style="1" customWidth="1"/>
    <col min="2" max="2" width="8.7109375" style="1" customWidth="1"/>
    <col min="3" max="3" width="24" style="1" customWidth="1"/>
    <col min="4" max="4" width="8.28515625" style="1" customWidth="1"/>
    <col min="5" max="6" width="4" customWidth="1"/>
    <col min="7" max="7" width="5.140625" customWidth="1"/>
    <col min="8" max="8" width="4.140625" customWidth="1"/>
    <col min="9" max="9" width="3.85546875" customWidth="1"/>
    <col min="10" max="10" width="4.140625" customWidth="1"/>
    <col min="11" max="11" width="4.42578125" customWidth="1"/>
    <col min="12" max="12" width="3.7109375" customWidth="1"/>
    <col min="13" max="13" width="4.42578125" customWidth="1"/>
    <col min="14" max="14" width="4" customWidth="1"/>
    <col min="15" max="15" width="4.5703125" customWidth="1"/>
    <col min="16" max="16" width="3.7109375" customWidth="1"/>
    <col min="17" max="17" width="4.140625" customWidth="1"/>
    <col min="18" max="18" width="3.85546875" customWidth="1"/>
    <col min="19" max="19" width="3.42578125" customWidth="1"/>
    <col min="20" max="20" width="3.5703125" bestFit="1" customWidth="1"/>
    <col min="21" max="21" width="3.5703125" customWidth="1"/>
    <col min="22" max="22" width="7" customWidth="1"/>
    <col min="23" max="23" width="4.140625" customWidth="1"/>
    <col min="24" max="24" width="5.140625" customWidth="1"/>
    <col min="25" max="25" width="5.28515625" customWidth="1"/>
    <col min="26" max="26" width="4.28515625" customWidth="1"/>
    <col min="27" max="27" width="5" customWidth="1"/>
    <col min="28" max="28" width="4.7109375" customWidth="1"/>
    <col min="29" max="29" width="4.28515625" customWidth="1"/>
    <col min="30" max="31" width="5.140625" customWidth="1"/>
    <col min="32" max="32" width="4.7109375" customWidth="1"/>
    <col min="33" max="33" width="5.28515625" customWidth="1"/>
    <col min="34" max="35" width="4.5703125" customWidth="1"/>
    <col min="36" max="37" width="4.42578125" customWidth="1"/>
    <col min="38" max="38" width="5" customWidth="1"/>
    <col min="39" max="39" width="4.7109375" customWidth="1"/>
    <col min="40" max="40" width="4.85546875" customWidth="1"/>
    <col min="41" max="43" width="4.28515625" customWidth="1"/>
    <col min="44" max="44" width="3.85546875" bestFit="1" customWidth="1"/>
    <col min="45" max="45" width="4.140625" customWidth="1"/>
    <col min="46" max="47" width="4" customWidth="1"/>
    <col min="48" max="48" width="7.140625" customWidth="1"/>
    <col min="49" max="49" width="7.2851562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8.5703125" customWidth="1"/>
    <col min="59" max="59" width="8" customWidth="1"/>
  </cols>
  <sheetData>
    <row r="1" spans="1:58"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</row>
    <row r="2" spans="1:58">
      <c r="AO2" s="225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17"/>
      <c r="BB2" s="17"/>
      <c r="BC2" s="17"/>
      <c r="BD2" s="17"/>
      <c r="BE2" s="17"/>
      <c r="BF2" s="17"/>
    </row>
    <row r="3" spans="1:58">
      <c r="AO3" s="225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17"/>
    </row>
    <row r="4" spans="1:58">
      <c r="AO4" s="259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</row>
    <row r="5" spans="1:58">
      <c r="I5" s="224" t="s">
        <v>29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17"/>
      <c r="AK5" s="17"/>
      <c r="AL5" s="17"/>
      <c r="AM5" s="17"/>
      <c r="AO5" s="37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8">
      <c r="A6" s="258" t="s">
        <v>101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</row>
    <row r="7" spans="1:58">
      <c r="B7" s="223" t="s">
        <v>135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</row>
    <row r="8" spans="1:58" ht="32.2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27" t="s">
        <v>137</v>
      </c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36"/>
      <c r="AN8" s="223" t="s">
        <v>30</v>
      </c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36"/>
      <c r="BB8" s="36"/>
      <c r="BC8" s="36"/>
    </row>
    <row r="9" spans="1:58" ht="19.5" thickBot="1">
      <c r="B9" s="229" t="s">
        <v>118</v>
      </c>
      <c r="C9" s="230"/>
      <c r="D9" s="230"/>
      <c r="E9" s="230"/>
      <c r="F9" s="230"/>
      <c r="G9" s="230"/>
      <c r="H9" s="18"/>
      <c r="I9" s="18"/>
      <c r="J9" s="35"/>
      <c r="K9" s="35"/>
      <c r="L9" s="35"/>
      <c r="M9" s="35"/>
      <c r="N9" s="18"/>
      <c r="O9" s="18"/>
      <c r="P9" s="18"/>
      <c r="Q9" s="18"/>
      <c r="R9" s="18"/>
      <c r="S9" s="18"/>
      <c r="T9" s="19"/>
      <c r="U9" s="19"/>
      <c r="V9" s="19"/>
      <c r="W9" s="179" t="s">
        <v>35</v>
      </c>
      <c r="X9" s="180"/>
      <c r="Y9" s="180"/>
      <c r="Z9" s="180"/>
      <c r="AA9" s="181"/>
      <c r="AB9" s="181"/>
      <c r="AC9" s="18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36"/>
      <c r="AO9" s="36"/>
      <c r="AP9" s="36"/>
      <c r="AQ9" s="19"/>
      <c r="AR9" s="36"/>
      <c r="AS9" s="36"/>
      <c r="AT9" s="36"/>
      <c r="AU9" s="36"/>
      <c r="AV9" s="19"/>
      <c r="AW9" s="19"/>
      <c r="AX9" s="19"/>
      <c r="AY9" s="19"/>
      <c r="AZ9" s="19"/>
      <c r="BA9" s="19"/>
      <c r="BB9" s="19"/>
      <c r="BC9" s="19"/>
    </row>
    <row r="10" spans="1:58" ht="74.25" customHeight="1" thickBot="1">
      <c r="A10" s="194" t="s">
        <v>0</v>
      </c>
      <c r="B10" s="194" t="s">
        <v>1</v>
      </c>
      <c r="C10" s="194" t="s">
        <v>2</v>
      </c>
      <c r="D10" s="194" t="s">
        <v>3</v>
      </c>
      <c r="E10" s="104" t="s">
        <v>76</v>
      </c>
      <c r="F10" s="187" t="s">
        <v>4</v>
      </c>
      <c r="G10" s="189"/>
      <c r="H10" s="190"/>
      <c r="I10" s="105" t="s">
        <v>69</v>
      </c>
      <c r="J10" s="187" t="s">
        <v>5</v>
      </c>
      <c r="K10" s="189"/>
      <c r="L10" s="189"/>
      <c r="M10" s="240"/>
      <c r="N10" s="106" t="s">
        <v>75</v>
      </c>
      <c r="O10" s="187" t="s">
        <v>6</v>
      </c>
      <c r="P10" s="236"/>
      <c r="Q10" s="240"/>
      <c r="R10" s="106" t="s">
        <v>77</v>
      </c>
      <c r="S10" s="189" t="s">
        <v>7</v>
      </c>
      <c r="T10" s="188"/>
      <c r="U10" s="193"/>
      <c r="V10" s="107" t="s">
        <v>78</v>
      </c>
      <c r="W10" s="107" t="s">
        <v>62</v>
      </c>
      <c r="X10" s="106" t="s">
        <v>70</v>
      </c>
      <c r="Y10" s="191" t="s">
        <v>8</v>
      </c>
      <c r="Z10" s="192"/>
      <c r="AA10" s="108" t="s">
        <v>79</v>
      </c>
      <c r="AB10" s="187" t="s">
        <v>9</v>
      </c>
      <c r="AC10" s="189"/>
      <c r="AD10" s="190"/>
      <c r="AE10" s="108" t="s">
        <v>83</v>
      </c>
      <c r="AF10" s="187" t="s">
        <v>10</v>
      </c>
      <c r="AG10" s="188"/>
      <c r="AH10" s="188"/>
      <c r="AI10" s="109" t="s">
        <v>84</v>
      </c>
      <c r="AJ10" s="187" t="s">
        <v>11</v>
      </c>
      <c r="AK10" s="236"/>
      <c r="AL10" s="236"/>
      <c r="AM10" s="236"/>
      <c r="AN10" s="110" t="s">
        <v>85</v>
      </c>
      <c r="AO10" s="237" t="s">
        <v>58</v>
      </c>
      <c r="AP10" s="237"/>
      <c r="AQ10" s="238"/>
      <c r="AR10" s="103" t="s">
        <v>86</v>
      </c>
      <c r="AS10" s="187" t="s">
        <v>12</v>
      </c>
      <c r="AT10" s="188"/>
      <c r="AU10" s="188"/>
      <c r="AV10" s="111" t="s">
        <v>87</v>
      </c>
      <c r="AW10" s="187" t="s">
        <v>13</v>
      </c>
      <c r="AX10" s="234"/>
      <c r="AY10" s="234"/>
      <c r="AZ10" s="235"/>
      <c r="BA10" s="104" t="s">
        <v>59</v>
      </c>
      <c r="BB10" s="187" t="s">
        <v>14</v>
      </c>
      <c r="BC10" s="189"/>
      <c r="BD10" s="190"/>
      <c r="BE10" s="104" t="s">
        <v>81</v>
      </c>
      <c r="BF10" s="108"/>
    </row>
    <row r="11" spans="1:58" ht="16.5" thickBot="1">
      <c r="A11" s="194"/>
      <c r="B11" s="194"/>
      <c r="C11" s="194"/>
      <c r="D11" s="194"/>
      <c r="E11" s="256" t="s">
        <v>15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9"/>
    </row>
    <row r="12" spans="1:58" ht="20.100000000000001" customHeight="1" thickBot="1">
      <c r="A12" s="194"/>
      <c r="B12" s="194"/>
      <c r="C12" s="194"/>
      <c r="D12" s="194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5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8" ht="20.100000000000001" customHeight="1" thickBot="1">
      <c r="A13" s="194"/>
      <c r="B13" s="194"/>
      <c r="C13" s="194"/>
      <c r="D13" s="194"/>
      <c r="E13" s="184" t="s">
        <v>16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0"/>
    </row>
    <row r="14" spans="1:58" ht="17.25" customHeight="1" thickBot="1">
      <c r="A14" s="194"/>
      <c r="B14" s="194"/>
      <c r="C14" s="194"/>
      <c r="D14" s="19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68">
        <v>16</v>
      </c>
      <c r="U14" s="68">
        <v>17</v>
      </c>
      <c r="V14" s="68">
        <v>18</v>
      </c>
      <c r="W14" s="68">
        <v>19</v>
      </c>
      <c r="X14" s="68">
        <v>1</v>
      </c>
      <c r="Y14" s="68">
        <v>2</v>
      </c>
      <c r="Z14" s="68">
        <v>3</v>
      </c>
      <c r="AA14" s="68">
        <v>4</v>
      </c>
      <c r="AB14" s="68">
        <v>5</v>
      </c>
      <c r="AC14" s="68">
        <v>6</v>
      </c>
      <c r="AD14" s="68">
        <v>7</v>
      </c>
      <c r="AE14" s="68">
        <v>8</v>
      </c>
      <c r="AF14" s="68">
        <v>9</v>
      </c>
      <c r="AG14" s="68">
        <v>10</v>
      </c>
      <c r="AH14" s="68">
        <v>11</v>
      </c>
      <c r="AI14" s="68">
        <v>12</v>
      </c>
      <c r="AJ14" s="68">
        <v>13</v>
      </c>
      <c r="AK14" s="68">
        <v>14</v>
      </c>
      <c r="AL14" s="68">
        <v>15</v>
      </c>
      <c r="AM14" s="68">
        <v>16</v>
      </c>
      <c r="AN14" s="68">
        <v>17</v>
      </c>
      <c r="AO14" s="68">
        <v>18</v>
      </c>
      <c r="AP14" s="68">
        <v>19</v>
      </c>
      <c r="AQ14" s="68">
        <v>20</v>
      </c>
      <c r="AR14" s="68">
        <v>21</v>
      </c>
      <c r="AS14" s="68">
        <v>22</v>
      </c>
      <c r="AT14" s="68">
        <v>23</v>
      </c>
      <c r="AU14" s="68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8" ht="18" hidden="1" customHeight="1" thickBot="1">
      <c r="A15" s="200" t="s">
        <v>31</v>
      </c>
      <c r="B15" s="239"/>
      <c r="C15" s="183"/>
      <c r="D15" s="78" t="s">
        <v>17</v>
      </c>
      <c r="E15" s="47"/>
      <c r="F15" s="79">
        <f t="shared" ref="F15:T15" si="0">F17</f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79">
        <f t="shared" si="0"/>
        <v>0</v>
      </c>
      <c r="O15" s="79">
        <f t="shared" si="0"/>
        <v>0</v>
      </c>
      <c r="P15" s="79">
        <f t="shared" si="0"/>
        <v>0</v>
      </c>
      <c r="Q15" s="79">
        <f t="shared" si="0"/>
        <v>0</v>
      </c>
      <c r="R15" s="79">
        <f t="shared" si="0"/>
        <v>0</v>
      </c>
      <c r="S15" s="79">
        <f t="shared" si="0"/>
        <v>0</v>
      </c>
      <c r="T15" s="79">
        <f t="shared" si="0"/>
        <v>0</v>
      </c>
      <c r="U15" s="85"/>
      <c r="V15" s="114">
        <f t="shared" ref="V15:V32" si="1">SUM(E15:U15)</f>
        <v>0</v>
      </c>
      <c r="W15" s="115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117"/>
      <c r="AV15" s="58"/>
      <c r="AW15" s="116"/>
      <c r="AX15" s="116"/>
      <c r="AY15" s="116"/>
      <c r="AZ15" s="116"/>
      <c r="BA15" s="116"/>
      <c r="BB15" s="116"/>
      <c r="BC15" s="116"/>
      <c r="BD15" s="116"/>
      <c r="BE15" s="116"/>
      <c r="BF15" s="57">
        <f t="shared" ref="BF15:BF20" si="2">V15+AU15</f>
        <v>0</v>
      </c>
    </row>
    <row r="16" spans="1:58" ht="18" hidden="1" customHeight="1" thickBot="1">
      <c r="A16" s="201"/>
      <c r="B16" s="239"/>
      <c r="C16" s="183"/>
      <c r="D16" s="78" t="s">
        <v>18</v>
      </c>
      <c r="E16" s="79">
        <f t="shared" ref="E16:T16" si="3">E18</f>
        <v>0</v>
      </c>
      <c r="F16" s="79">
        <f t="shared" si="3"/>
        <v>0</v>
      </c>
      <c r="G16" s="79">
        <f t="shared" si="3"/>
        <v>0</v>
      </c>
      <c r="H16" s="79">
        <f t="shared" si="3"/>
        <v>0</v>
      </c>
      <c r="I16" s="79">
        <f t="shared" si="3"/>
        <v>0</v>
      </c>
      <c r="J16" s="79">
        <f t="shared" si="3"/>
        <v>0</v>
      </c>
      <c r="K16" s="79">
        <f t="shared" si="3"/>
        <v>0</v>
      </c>
      <c r="L16" s="79">
        <f t="shared" si="3"/>
        <v>0</v>
      </c>
      <c r="M16" s="79">
        <f t="shared" si="3"/>
        <v>0</v>
      </c>
      <c r="N16" s="79">
        <f t="shared" si="3"/>
        <v>0</v>
      </c>
      <c r="O16" s="79">
        <f t="shared" si="3"/>
        <v>0</v>
      </c>
      <c r="P16" s="79">
        <f t="shared" si="3"/>
        <v>0</v>
      </c>
      <c r="Q16" s="79">
        <f t="shared" si="3"/>
        <v>0</v>
      </c>
      <c r="R16" s="79">
        <f t="shared" si="3"/>
        <v>0</v>
      </c>
      <c r="S16" s="79">
        <f t="shared" si="3"/>
        <v>0</v>
      </c>
      <c r="T16" s="79">
        <f t="shared" si="3"/>
        <v>0</v>
      </c>
      <c r="U16" s="85"/>
      <c r="V16" s="114">
        <f t="shared" si="1"/>
        <v>0</v>
      </c>
      <c r="W16" s="115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117"/>
      <c r="AV16" s="58"/>
      <c r="AW16" s="116"/>
      <c r="AX16" s="116"/>
      <c r="AY16" s="116"/>
      <c r="AZ16" s="116"/>
      <c r="BA16" s="116"/>
      <c r="BB16" s="116"/>
      <c r="BC16" s="116"/>
      <c r="BD16" s="116"/>
      <c r="BE16" s="116"/>
      <c r="BF16" s="57">
        <f t="shared" si="2"/>
        <v>0</v>
      </c>
    </row>
    <row r="17" spans="1:58" ht="18" hidden="1" customHeight="1" thickBot="1">
      <c r="A17" s="201"/>
      <c r="B17" s="197"/>
      <c r="C17" s="197"/>
      <c r="D17" s="70" t="s">
        <v>17</v>
      </c>
      <c r="E17" s="72">
        <f t="shared" ref="E17:T17" si="4">E19</f>
        <v>0</v>
      </c>
      <c r="F17" s="72">
        <f t="shared" si="4"/>
        <v>0</v>
      </c>
      <c r="G17" s="72">
        <f t="shared" si="4"/>
        <v>0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72">
        <f t="shared" si="4"/>
        <v>0</v>
      </c>
      <c r="T17" s="72">
        <f t="shared" si="4"/>
        <v>0</v>
      </c>
      <c r="U17" s="85"/>
      <c r="V17" s="114">
        <f t="shared" si="1"/>
        <v>0</v>
      </c>
      <c r="W17" s="115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101"/>
      <c r="AV17" s="58"/>
      <c r="AW17" s="116"/>
      <c r="AX17" s="116"/>
      <c r="AY17" s="116"/>
      <c r="AZ17" s="116"/>
      <c r="BA17" s="116"/>
      <c r="BB17" s="116"/>
      <c r="BC17" s="116"/>
      <c r="BD17" s="116"/>
      <c r="BE17" s="116"/>
      <c r="BF17" s="57">
        <f t="shared" si="2"/>
        <v>0</v>
      </c>
    </row>
    <row r="18" spans="1:58" ht="18" hidden="1" customHeight="1" thickBot="1">
      <c r="A18" s="201"/>
      <c r="B18" s="197"/>
      <c r="C18" s="197"/>
      <c r="D18" s="70" t="s">
        <v>18</v>
      </c>
      <c r="E18" s="72">
        <f t="shared" ref="E18:T18" si="5">E20</f>
        <v>0</v>
      </c>
      <c r="F18" s="72">
        <f t="shared" si="5"/>
        <v>0</v>
      </c>
      <c r="G18" s="72">
        <f t="shared" si="5"/>
        <v>0</v>
      </c>
      <c r="H18" s="72">
        <f t="shared" si="5"/>
        <v>0</v>
      </c>
      <c r="I18" s="72">
        <f t="shared" si="5"/>
        <v>0</v>
      </c>
      <c r="J18" s="72">
        <f t="shared" si="5"/>
        <v>0</v>
      </c>
      <c r="K18" s="72">
        <f t="shared" si="5"/>
        <v>0</v>
      </c>
      <c r="L18" s="72">
        <f t="shared" si="5"/>
        <v>0</v>
      </c>
      <c r="M18" s="72">
        <f t="shared" si="5"/>
        <v>0</v>
      </c>
      <c r="N18" s="72">
        <f t="shared" si="5"/>
        <v>0</v>
      </c>
      <c r="O18" s="72">
        <f t="shared" si="5"/>
        <v>0</v>
      </c>
      <c r="P18" s="72">
        <f t="shared" si="5"/>
        <v>0</v>
      </c>
      <c r="Q18" s="72">
        <f t="shared" si="5"/>
        <v>0</v>
      </c>
      <c r="R18" s="72">
        <f t="shared" si="5"/>
        <v>0</v>
      </c>
      <c r="S18" s="72">
        <f t="shared" si="5"/>
        <v>0</v>
      </c>
      <c r="T18" s="72">
        <f t="shared" si="5"/>
        <v>0</v>
      </c>
      <c r="U18" s="85"/>
      <c r="V18" s="114">
        <f t="shared" si="1"/>
        <v>0</v>
      </c>
      <c r="W18" s="115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01"/>
      <c r="AV18" s="58"/>
      <c r="AW18" s="116"/>
      <c r="AX18" s="116"/>
      <c r="AY18" s="116"/>
      <c r="AZ18" s="116"/>
      <c r="BA18" s="116"/>
      <c r="BB18" s="116"/>
      <c r="BC18" s="116"/>
      <c r="BD18" s="116"/>
      <c r="BE18" s="116"/>
      <c r="BF18" s="57">
        <f t="shared" si="2"/>
        <v>0</v>
      </c>
    </row>
    <row r="19" spans="1:58" ht="18" hidden="1" customHeight="1" thickBot="1">
      <c r="A19" s="201"/>
      <c r="B19" s="202"/>
      <c r="C19" s="195"/>
      <c r="D19" s="41" t="s">
        <v>17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85"/>
      <c r="V19" s="114">
        <f t="shared" si="1"/>
        <v>0</v>
      </c>
      <c r="W19" s="115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118"/>
      <c r="AV19" s="58"/>
      <c r="AW19" s="116"/>
      <c r="AX19" s="116"/>
      <c r="AY19" s="116"/>
      <c r="AZ19" s="116"/>
      <c r="BA19" s="116"/>
      <c r="BB19" s="116"/>
      <c r="BC19" s="116"/>
      <c r="BD19" s="116"/>
      <c r="BE19" s="116"/>
      <c r="BF19" s="57">
        <f t="shared" si="2"/>
        <v>0</v>
      </c>
    </row>
    <row r="20" spans="1:58" ht="18" hidden="1" customHeight="1" thickBot="1">
      <c r="A20" s="201"/>
      <c r="B20" s="203"/>
      <c r="C20" s="198"/>
      <c r="D20" s="39" t="s">
        <v>18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85"/>
      <c r="V20" s="114">
        <f t="shared" si="1"/>
        <v>0</v>
      </c>
      <c r="W20" s="115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118"/>
      <c r="AV20" s="58"/>
      <c r="AW20" s="116"/>
      <c r="AX20" s="116"/>
      <c r="AY20" s="116"/>
      <c r="AZ20" s="116"/>
      <c r="BA20" s="116"/>
      <c r="BB20" s="116"/>
      <c r="BC20" s="116"/>
      <c r="BD20" s="116"/>
      <c r="BE20" s="116"/>
      <c r="BF20" s="57">
        <f t="shared" si="2"/>
        <v>0</v>
      </c>
    </row>
    <row r="21" spans="1:58" ht="18" customHeight="1" thickBot="1">
      <c r="A21" s="201"/>
      <c r="B21" s="218" t="s">
        <v>47</v>
      </c>
      <c r="C21" s="216" t="s">
        <v>51</v>
      </c>
      <c r="D21" s="127" t="s">
        <v>17</v>
      </c>
      <c r="E21" s="47">
        <f>E23+E33+E43</f>
        <v>34</v>
      </c>
      <c r="F21" s="47">
        <f t="shared" ref="F21:T21" si="6">F23+F33+F43</f>
        <v>34</v>
      </c>
      <c r="G21" s="47">
        <f t="shared" si="6"/>
        <v>34</v>
      </c>
      <c r="H21" s="47">
        <f t="shared" si="6"/>
        <v>34</v>
      </c>
      <c r="I21" s="47">
        <f t="shared" si="6"/>
        <v>35</v>
      </c>
      <c r="J21" s="47">
        <f t="shared" si="6"/>
        <v>36</v>
      </c>
      <c r="K21" s="47">
        <f t="shared" si="6"/>
        <v>36</v>
      </c>
      <c r="L21" s="47">
        <f t="shared" si="6"/>
        <v>36</v>
      </c>
      <c r="M21" s="47">
        <f t="shared" si="6"/>
        <v>36</v>
      </c>
      <c r="N21" s="47">
        <f t="shared" si="6"/>
        <v>36</v>
      </c>
      <c r="O21" s="47">
        <f t="shared" si="6"/>
        <v>36</v>
      </c>
      <c r="P21" s="47">
        <f t="shared" si="6"/>
        <v>36</v>
      </c>
      <c r="Q21" s="47">
        <f t="shared" si="6"/>
        <v>36</v>
      </c>
      <c r="R21" s="47">
        <f t="shared" si="6"/>
        <v>36</v>
      </c>
      <c r="S21" s="47">
        <f t="shared" si="6"/>
        <v>36</v>
      </c>
      <c r="T21" s="47">
        <f t="shared" si="6"/>
        <v>35</v>
      </c>
      <c r="U21" s="47">
        <f t="shared" ref="U21" si="7">U23+U33+U43</f>
        <v>24</v>
      </c>
      <c r="V21" s="114">
        <f>SUM(E21:U21)</f>
        <v>590</v>
      </c>
      <c r="W21" s="115">
        <v>0</v>
      </c>
      <c r="X21" s="49">
        <f>X23+X33+X43</f>
        <v>36</v>
      </c>
      <c r="Y21" s="49">
        <f t="shared" ref="Y21:AV21" si="8">Y23+Y33+Y43</f>
        <v>36</v>
      </c>
      <c r="Z21" s="49">
        <f t="shared" si="8"/>
        <v>36</v>
      </c>
      <c r="AA21" s="49">
        <f t="shared" si="8"/>
        <v>36</v>
      </c>
      <c r="AB21" s="49">
        <f t="shared" si="8"/>
        <v>34</v>
      </c>
      <c r="AC21" s="49">
        <f t="shared" si="8"/>
        <v>36</v>
      </c>
      <c r="AD21" s="49">
        <f t="shared" si="8"/>
        <v>34</v>
      </c>
      <c r="AE21" s="49">
        <f t="shared" si="8"/>
        <v>34</v>
      </c>
      <c r="AF21" s="49">
        <f t="shared" si="8"/>
        <v>35</v>
      </c>
      <c r="AG21" s="49">
        <f t="shared" si="8"/>
        <v>36</v>
      </c>
      <c r="AH21" s="49">
        <f t="shared" si="8"/>
        <v>36</v>
      </c>
      <c r="AI21" s="49">
        <f t="shared" si="8"/>
        <v>36</v>
      </c>
      <c r="AJ21" s="49">
        <f t="shared" si="8"/>
        <v>36</v>
      </c>
      <c r="AK21" s="49">
        <f t="shared" si="8"/>
        <v>36</v>
      </c>
      <c r="AL21" s="49">
        <f t="shared" si="8"/>
        <v>35</v>
      </c>
      <c r="AM21" s="49">
        <f t="shared" si="8"/>
        <v>36</v>
      </c>
      <c r="AN21" s="49">
        <f t="shared" si="8"/>
        <v>36</v>
      </c>
      <c r="AO21" s="49">
        <f t="shared" si="8"/>
        <v>36</v>
      </c>
      <c r="AP21" s="49">
        <f t="shared" si="8"/>
        <v>36</v>
      </c>
      <c r="AQ21" s="49">
        <f t="shared" si="8"/>
        <v>34</v>
      </c>
      <c r="AR21" s="49">
        <f t="shared" si="8"/>
        <v>35</v>
      </c>
      <c r="AS21" s="49">
        <f t="shared" si="8"/>
        <v>33</v>
      </c>
      <c r="AT21" s="49">
        <f t="shared" si="8"/>
        <v>36</v>
      </c>
      <c r="AU21" s="49">
        <f t="shared" si="8"/>
        <v>36</v>
      </c>
      <c r="AV21" s="102">
        <f t="shared" si="8"/>
        <v>36</v>
      </c>
      <c r="AW21" s="146">
        <f t="shared" ref="AW21:AW54" si="9">SUM(Y21:AS21)+AT21+AU21+AV21+X21</f>
        <v>886</v>
      </c>
      <c r="AX21" s="116"/>
      <c r="AY21" s="116"/>
      <c r="AZ21" s="116"/>
      <c r="BA21" s="116"/>
      <c r="BB21" s="116"/>
      <c r="BC21" s="116"/>
      <c r="BD21" s="116"/>
      <c r="BE21" s="116"/>
      <c r="BF21" s="57">
        <v>0</v>
      </c>
    </row>
    <row r="22" spans="1:58" ht="18" customHeight="1" thickBot="1">
      <c r="A22" s="201"/>
      <c r="B22" s="219"/>
      <c r="C22" s="252"/>
      <c r="D22" s="127" t="s">
        <v>18</v>
      </c>
      <c r="E22" s="47">
        <f t="shared" ref="E22:T22" si="10">E24+E34+E44</f>
        <v>2</v>
      </c>
      <c r="F22" s="47">
        <f t="shared" si="10"/>
        <v>2</v>
      </c>
      <c r="G22" s="47">
        <f t="shared" si="10"/>
        <v>2</v>
      </c>
      <c r="H22" s="47">
        <f t="shared" si="10"/>
        <v>2</v>
      </c>
      <c r="I22" s="47">
        <f t="shared" si="10"/>
        <v>1</v>
      </c>
      <c r="J22" s="47">
        <f t="shared" si="10"/>
        <v>0</v>
      </c>
      <c r="K22" s="47">
        <f t="shared" si="10"/>
        <v>0</v>
      </c>
      <c r="L22" s="47">
        <f t="shared" si="10"/>
        <v>0</v>
      </c>
      <c r="M22" s="47">
        <f t="shared" si="10"/>
        <v>0</v>
      </c>
      <c r="N22" s="47">
        <f t="shared" si="10"/>
        <v>0</v>
      </c>
      <c r="O22" s="47">
        <f t="shared" si="10"/>
        <v>0</v>
      </c>
      <c r="P22" s="47">
        <f t="shared" si="10"/>
        <v>0</v>
      </c>
      <c r="Q22" s="47">
        <f t="shared" si="10"/>
        <v>0</v>
      </c>
      <c r="R22" s="47">
        <f t="shared" si="10"/>
        <v>0</v>
      </c>
      <c r="S22" s="47">
        <f t="shared" si="10"/>
        <v>0</v>
      </c>
      <c r="T22" s="47">
        <f t="shared" si="10"/>
        <v>1</v>
      </c>
      <c r="U22" s="47">
        <f t="shared" ref="U22" si="11">U24+U34+U44</f>
        <v>12</v>
      </c>
      <c r="V22" s="114">
        <f t="shared" si="1"/>
        <v>22</v>
      </c>
      <c r="W22" s="115">
        <v>0</v>
      </c>
      <c r="X22" s="49">
        <f>X24+X34+X44</f>
        <v>0</v>
      </c>
      <c r="Y22" s="49">
        <f t="shared" ref="Y22:AW22" si="12">Y24+Y34+Y44</f>
        <v>0</v>
      </c>
      <c r="Z22" s="49">
        <f t="shared" si="12"/>
        <v>0</v>
      </c>
      <c r="AA22" s="49">
        <f t="shared" si="12"/>
        <v>0</v>
      </c>
      <c r="AB22" s="49">
        <f t="shared" si="12"/>
        <v>2</v>
      </c>
      <c r="AC22" s="49">
        <f t="shared" si="12"/>
        <v>0</v>
      </c>
      <c r="AD22" s="49">
        <f t="shared" si="12"/>
        <v>2</v>
      </c>
      <c r="AE22" s="49">
        <f t="shared" si="12"/>
        <v>2</v>
      </c>
      <c r="AF22" s="49">
        <f t="shared" si="12"/>
        <v>1</v>
      </c>
      <c r="AG22" s="49">
        <f t="shared" si="12"/>
        <v>0</v>
      </c>
      <c r="AH22" s="49">
        <f t="shared" si="12"/>
        <v>0</v>
      </c>
      <c r="AI22" s="49">
        <f t="shared" si="12"/>
        <v>0</v>
      </c>
      <c r="AJ22" s="49">
        <f t="shared" si="12"/>
        <v>0</v>
      </c>
      <c r="AK22" s="49">
        <f t="shared" si="12"/>
        <v>0</v>
      </c>
      <c r="AL22" s="49">
        <f t="shared" si="12"/>
        <v>1</v>
      </c>
      <c r="AM22" s="49">
        <f t="shared" si="12"/>
        <v>0</v>
      </c>
      <c r="AN22" s="49">
        <f t="shared" si="12"/>
        <v>0</v>
      </c>
      <c r="AO22" s="49">
        <f t="shared" si="12"/>
        <v>0</v>
      </c>
      <c r="AP22" s="49">
        <f t="shared" si="12"/>
        <v>0</v>
      </c>
      <c r="AQ22" s="49">
        <f t="shared" si="12"/>
        <v>2</v>
      </c>
      <c r="AR22" s="49">
        <f t="shared" si="12"/>
        <v>1</v>
      </c>
      <c r="AS22" s="49">
        <f t="shared" si="12"/>
        <v>3</v>
      </c>
      <c r="AT22" s="49">
        <f t="shared" si="12"/>
        <v>0</v>
      </c>
      <c r="AU22" s="49">
        <f t="shared" si="12"/>
        <v>0</v>
      </c>
      <c r="AV22" s="102">
        <f t="shared" si="12"/>
        <v>0</v>
      </c>
      <c r="AW22" s="148">
        <f t="shared" si="12"/>
        <v>14</v>
      </c>
      <c r="AX22" s="116"/>
      <c r="AY22" s="116"/>
      <c r="AZ22" s="116"/>
      <c r="BA22" s="116"/>
      <c r="BB22" s="116"/>
      <c r="BC22" s="116"/>
      <c r="BD22" s="116"/>
      <c r="BE22" s="116"/>
      <c r="BF22" s="57">
        <v>0</v>
      </c>
    </row>
    <row r="23" spans="1:58" ht="18" customHeight="1" thickBot="1">
      <c r="A23" s="201"/>
      <c r="B23" s="213" t="s">
        <v>46</v>
      </c>
      <c r="C23" s="254" t="s">
        <v>53</v>
      </c>
      <c r="D23" s="71" t="s">
        <v>17</v>
      </c>
      <c r="E23" s="72">
        <f>E25+E27+E29+E31</f>
        <v>10</v>
      </c>
      <c r="F23" s="72">
        <f t="shared" ref="F23:T23" si="13">F25+F27+F29+F31</f>
        <v>12</v>
      </c>
      <c r="G23" s="72">
        <f t="shared" si="13"/>
        <v>10</v>
      </c>
      <c r="H23" s="72">
        <f t="shared" si="13"/>
        <v>10</v>
      </c>
      <c r="I23" s="72">
        <f t="shared" si="13"/>
        <v>10</v>
      </c>
      <c r="J23" s="72">
        <f t="shared" si="13"/>
        <v>12</v>
      </c>
      <c r="K23" s="72">
        <f t="shared" si="13"/>
        <v>12</v>
      </c>
      <c r="L23" s="72">
        <f t="shared" si="13"/>
        <v>12</v>
      </c>
      <c r="M23" s="72">
        <f t="shared" si="13"/>
        <v>12</v>
      </c>
      <c r="N23" s="72">
        <f t="shared" si="13"/>
        <v>12</v>
      </c>
      <c r="O23" s="72">
        <f t="shared" si="13"/>
        <v>12</v>
      </c>
      <c r="P23" s="72">
        <f t="shared" si="13"/>
        <v>14</v>
      </c>
      <c r="Q23" s="72">
        <f t="shared" si="13"/>
        <v>12</v>
      </c>
      <c r="R23" s="72">
        <f t="shared" si="13"/>
        <v>12</v>
      </c>
      <c r="S23" s="72">
        <f t="shared" si="13"/>
        <v>12</v>
      </c>
      <c r="T23" s="72">
        <f t="shared" si="13"/>
        <v>10</v>
      </c>
      <c r="U23" s="72">
        <f t="shared" ref="U23" si="14">U25+U27+U29+U31</f>
        <v>0</v>
      </c>
      <c r="V23" s="114">
        <f t="shared" si="1"/>
        <v>184</v>
      </c>
      <c r="W23" s="115">
        <v>0</v>
      </c>
      <c r="X23" s="73">
        <f>X27+X29+X31</f>
        <v>4</v>
      </c>
      <c r="Y23" s="73">
        <f t="shared" ref="Y23:AR23" si="15">Y27+Y29+Y31</f>
        <v>4</v>
      </c>
      <c r="Z23" s="73">
        <f t="shared" si="15"/>
        <v>4</v>
      </c>
      <c r="AA23" s="73">
        <f t="shared" si="15"/>
        <v>4</v>
      </c>
      <c r="AB23" s="73">
        <f t="shared" si="15"/>
        <v>4</v>
      </c>
      <c r="AC23" s="73">
        <f t="shared" si="15"/>
        <v>4</v>
      </c>
      <c r="AD23" s="73">
        <f t="shared" si="15"/>
        <v>4</v>
      </c>
      <c r="AE23" s="73">
        <f t="shared" si="15"/>
        <v>4</v>
      </c>
      <c r="AF23" s="73">
        <f t="shared" si="15"/>
        <v>4</v>
      </c>
      <c r="AG23" s="73">
        <f t="shared" si="15"/>
        <v>4</v>
      </c>
      <c r="AH23" s="73">
        <f t="shared" si="15"/>
        <v>4</v>
      </c>
      <c r="AI23" s="73">
        <f t="shared" si="15"/>
        <v>4</v>
      </c>
      <c r="AJ23" s="73">
        <f t="shared" si="15"/>
        <v>4</v>
      </c>
      <c r="AK23" s="73">
        <f t="shared" si="15"/>
        <v>2</v>
      </c>
      <c r="AL23" s="73">
        <f t="shared" si="15"/>
        <v>4</v>
      </c>
      <c r="AM23" s="73">
        <f t="shared" si="15"/>
        <v>4</v>
      </c>
      <c r="AN23" s="73">
        <f t="shared" si="15"/>
        <v>4</v>
      </c>
      <c r="AO23" s="73">
        <f t="shared" si="15"/>
        <v>4</v>
      </c>
      <c r="AP23" s="73">
        <f t="shared" si="15"/>
        <v>4</v>
      </c>
      <c r="AQ23" s="73">
        <f t="shared" si="15"/>
        <v>2</v>
      </c>
      <c r="AR23" s="73">
        <f t="shared" si="15"/>
        <v>0</v>
      </c>
      <c r="AS23" s="84">
        <f t="shared" ref="AS23:AT23" si="16">AS25+AS27</f>
        <v>0</v>
      </c>
      <c r="AT23" s="84">
        <f t="shared" si="16"/>
        <v>0</v>
      </c>
      <c r="AU23" s="84">
        <f t="shared" ref="AU23" si="17">AU25+AU27</f>
        <v>0</v>
      </c>
      <c r="AV23" s="119">
        <v>0</v>
      </c>
      <c r="AW23" s="146">
        <f t="shared" si="9"/>
        <v>76</v>
      </c>
      <c r="AX23" s="116"/>
      <c r="AY23" s="116"/>
      <c r="AZ23" s="116"/>
      <c r="BA23" s="116"/>
      <c r="BB23" s="116"/>
      <c r="BC23" s="116"/>
      <c r="BD23" s="116"/>
      <c r="BE23" s="116"/>
      <c r="BF23" s="57">
        <v>0</v>
      </c>
    </row>
    <row r="24" spans="1:58" ht="18" customHeight="1" thickBot="1">
      <c r="A24" s="201"/>
      <c r="B24" s="253"/>
      <c r="C24" s="255"/>
      <c r="D24" s="71" t="s">
        <v>18</v>
      </c>
      <c r="E24" s="72">
        <f>E26+E28+E30+E32</f>
        <v>1</v>
      </c>
      <c r="F24" s="72">
        <f t="shared" ref="F24:T24" si="18">F26+F28+F30+F32</f>
        <v>2</v>
      </c>
      <c r="G24" s="72">
        <f t="shared" si="18"/>
        <v>1</v>
      </c>
      <c r="H24" s="72">
        <f t="shared" si="18"/>
        <v>2</v>
      </c>
      <c r="I24" s="72">
        <f t="shared" si="18"/>
        <v>1</v>
      </c>
      <c r="J24" s="72">
        <f t="shared" si="18"/>
        <v>0</v>
      </c>
      <c r="K24" s="72">
        <f t="shared" si="18"/>
        <v>0</v>
      </c>
      <c r="L24" s="72">
        <f t="shared" si="18"/>
        <v>0</v>
      </c>
      <c r="M24" s="72">
        <f t="shared" si="18"/>
        <v>0</v>
      </c>
      <c r="N24" s="72">
        <f t="shared" si="18"/>
        <v>0</v>
      </c>
      <c r="O24" s="72">
        <f t="shared" si="18"/>
        <v>0</v>
      </c>
      <c r="P24" s="72">
        <f t="shared" si="18"/>
        <v>0</v>
      </c>
      <c r="Q24" s="72">
        <f t="shared" si="18"/>
        <v>0</v>
      </c>
      <c r="R24" s="72">
        <f t="shared" si="18"/>
        <v>0</v>
      </c>
      <c r="S24" s="72">
        <f t="shared" si="18"/>
        <v>0</v>
      </c>
      <c r="T24" s="72">
        <f t="shared" si="18"/>
        <v>0</v>
      </c>
      <c r="U24" s="72">
        <f t="shared" ref="U24" si="19">U26+U28+U30+U32</f>
        <v>3</v>
      </c>
      <c r="V24" s="114">
        <f t="shared" si="1"/>
        <v>10</v>
      </c>
      <c r="W24" s="115">
        <v>0</v>
      </c>
      <c r="X24" s="73">
        <f>X28+X30+X32</f>
        <v>0</v>
      </c>
      <c r="Y24" s="73">
        <f t="shared" ref="Y24:AR24" si="20">Y28+Y30+Y32</f>
        <v>0</v>
      </c>
      <c r="Z24" s="73">
        <f t="shared" si="20"/>
        <v>0</v>
      </c>
      <c r="AA24" s="73">
        <f t="shared" si="20"/>
        <v>0</v>
      </c>
      <c r="AB24" s="73">
        <f t="shared" si="20"/>
        <v>2</v>
      </c>
      <c r="AC24" s="73">
        <f t="shared" si="20"/>
        <v>0</v>
      </c>
      <c r="AD24" s="73">
        <f t="shared" si="20"/>
        <v>0</v>
      </c>
      <c r="AE24" s="73">
        <f t="shared" si="20"/>
        <v>0</v>
      </c>
      <c r="AF24" s="73">
        <f t="shared" si="20"/>
        <v>0</v>
      </c>
      <c r="AG24" s="73">
        <f t="shared" si="20"/>
        <v>0</v>
      </c>
      <c r="AH24" s="73">
        <f t="shared" si="20"/>
        <v>0</v>
      </c>
      <c r="AI24" s="73">
        <f t="shared" si="20"/>
        <v>0</v>
      </c>
      <c r="AJ24" s="73">
        <f t="shared" si="20"/>
        <v>0</v>
      </c>
      <c r="AK24" s="73">
        <f t="shared" si="20"/>
        <v>0</v>
      </c>
      <c r="AL24" s="73">
        <f t="shared" si="20"/>
        <v>0</v>
      </c>
      <c r="AM24" s="73">
        <f t="shared" si="20"/>
        <v>0</v>
      </c>
      <c r="AN24" s="73">
        <f t="shared" si="20"/>
        <v>0</v>
      </c>
      <c r="AO24" s="73">
        <f t="shared" si="20"/>
        <v>0</v>
      </c>
      <c r="AP24" s="73">
        <f t="shared" si="20"/>
        <v>0</v>
      </c>
      <c r="AQ24" s="73">
        <f t="shared" si="20"/>
        <v>0</v>
      </c>
      <c r="AR24" s="73">
        <f t="shared" si="20"/>
        <v>0</v>
      </c>
      <c r="AS24" s="84">
        <f t="shared" ref="AS24:AT24" si="21">AS26+AS28</f>
        <v>0</v>
      </c>
      <c r="AT24" s="84">
        <f t="shared" si="21"/>
        <v>0</v>
      </c>
      <c r="AU24" s="84">
        <f t="shared" ref="AU24" si="22">AU26+AU28</f>
        <v>0</v>
      </c>
      <c r="AV24" s="119">
        <v>0</v>
      </c>
      <c r="AW24" s="146">
        <f t="shared" si="9"/>
        <v>2</v>
      </c>
      <c r="AX24" s="116"/>
      <c r="AY24" s="116"/>
      <c r="AZ24" s="116"/>
      <c r="BA24" s="116"/>
      <c r="BB24" s="116"/>
      <c r="BC24" s="116"/>
      <c r="BD24" s="116"/>
      <c r="BE24" s="116"/>
      <c r="BF24" s="57">
        <v>0</v>
      </c>
    </row>
    <row r="25" spans="1:58" ht="18" customHeight="1" thickBot="1">
      <c r="A25" s="201"/>
      <c r="B25" s="205" t="s">
        <v>102</v>
      </c>
      <c r="C25" s="177" t="s">
        <v>22</v>
      </c>
      <c r="D25" s="34" t="s">
        <v>17</v>
      </c>
      <c r="E25" s="69">
        <v>4</v>
      </c>
      <c r="F25" s="69">
        <v>6</v>
      </c>
      <c r="G25" s="69">
        <v>4</v>
      </c>
      <c r="H25" s="69">
        <v>4</v>
      </c>
      <c r="I25" s="69">
        <v>4</v>
      </c>
      <c r="J25" s="69">
        <v>6</v>
      </c>
      <c r="K25" s="69">
        <v>4</v>
      </c>
      <c r="L25" s="69">
        <v>6</v>
      </c>
      <c r="M25" s="69">
        <v>4</v>
      </c>
      <c r="N25" s="69">
        <v>6</v>
      </c>
      <c r="O25" s="69">
        <v>4</v>
      </c>
      <c r="P25" s="69">
        <v>6</v>
      </c>
      <c r="Q25" s="69">
        <v>4</v>
      </c>
      <c r="R25" s="69">
        <v>6</v>
      </c>
      <c r="S25" s="69">
        <v>6</v>
      </c>
      <c r="T25" s="69">
        <v>6</v>
      </c>
      <c r="U25" s="85">
        <v>0</v>
      </c>
      <c r="V25" s="114">
        <f t="shared" si="1"/>
        <v>80</v>
      </c>
      <c r="W25" s="115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84">
        <v>0</v>
      </c>
      <c r="AT25" s="84">
        <v>0</v>
      </c>
      <c r="AU25" s="84">
        <v>0</v>
      </c>
      <c r="AV25" s="119">
        <v>0</v>
      </c>
      <c r="AW25" s="146">
        <f t="shared" si="9"/>
        <v>0</v>
      </c>
      <c r="AX25" s="116"/>
      <c r="AY25" s="116"/>
      <c r="AZ25" s="116"/>
      <c r="BA25" s="116"/>
      <c r="BB25" s="116"/>
      <c r="BC25" s="116"/>
      <c r="BD25" s="116"/>
      <c r="BE25" s="116"/>
      <c r="BF25" s="57">
        <v>0</v>
      </c>
    </row>
    <row r="26" spans="1:58" ht="18" customHeight="1" thickBot="1">
      <c r="A26" s="201"/>
      <c r="B26" s="206"/>
      <c r="C26" s="178"/>
      <c r="D26" s="34" t="s">
        <v>18</v>
      </c>
      <c r="E26" s="69">
        <v>0</v>
      </c>
      <c r="F26" s="69">
        <v>2</v>
      </c>
      <c r="G26" s="69">
        <v>0</v>
      </c>
      <c r="H26" s="69">
        <v>2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85">
        <v>0</v>
      </c>
      <c r="V26" s="114">
        <f t="shared" si="1"/>
        <v>4</v>
      </c>
      <c r="W26" s="115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84">
        <v>0</v>
      </c>
      <c r="AT26" s="84">
        <v>0</v>
      </c>
      <c r="AU26" s="84">
        <v>0</v>
      </c>
      <c r="AV26" s="119">
        <v>0</v>
      </c>
      <c r="AW26" s="146">
        <f t="shared" si="9"/>
        <v>0</v>
      </c>
      <c r="AX26" s="116"/>
      <c r="AY26" s="116"/>
      <c r="AZ26" s="116"/>
      <c r="BA26" s="116"/>
      <c r="BB26" s="116"/>
      <c r="BC26" s="116"/>
      <c r="BD26" s="116"/>
      <c r="BE26" s="116"/>
      <c r="BF26" s="57">
        <v>0</v>
      </c>
    </row>
    <row r="27" spans="1:58" ht="18" customHeight="1" thickBot="1">
      <c r="A27" s="201"/>
      <c r="B27" s="205" t="s">
        <v>24</v>
      </c>
      <c r="C27" s="177" t="s">
        <v>138</v>
      </c>
      <c r="D27" s="34" t="s">
        <v>17</v>
      </c>
      <c r="E27" s="69">
        <v>2</v>
      </c>
      <c r="F27" s="69">
        <v>2</v>
      </c>
      <c r="G27" s="69">
        <v>2</v>
      </c>
      <c r="H27" s="69">
        <v>2</v>
      </c>
      <c r="I27" s="69">
        <v>2</v>
      </c>
      <c r="J27" s="69">
        <v>2</v>
      </c>
      <c r="K27" s="69">
        <v>2</v>
      </c>
      <c r="L27" s="69">
        <v>2</v>
      </c>
      <c r="M27" s="69">
        <v>2</v>
      </c>
      <c r="N27" s="69">
        <v>2</v>
      </c>
      <c r="O27" s="69">
        <v>2</v>
      </c>
      <c r="P27" s="69">
        <v>2</v>
      </c>
      <c r="Q27" s="69">
        <v>2</v>
      </c>
      <c r="R27" s="69">
        <v>2</v>
      </c>
      <c r="S27" s="69">
        <v>0</v>
      </c>
      <c r="T27" s="69">
        <v>2</v>
      </c>
      <c r="U27" s="85">
        <v>0</v>
      </c>
      <c r="V27" s="114">
        <f t="shared" si="1"/>
        <v>30</v>
      </c>
      <c r="W27" s="115">
        <v>0</v>
      </c>
      <c r="X27" s="74">
        <v>2</v>
      </c>
      <c r="Y27" s="74">
        <v>2</v>
      </c>
      <c r="Z27" s="74">
        <v>2</v>
      </c>
      <c r="AA27" s="74">
        <v>2</v>
      </c>
      <c r="AB27" s="74">
        <v>2</v>
      </c>
      <c r="AC27" s="74">
        <v>2</v>
      </c>
      <c r="AD27" s="74">
        <v>2</v>
      </c>
      <c r="AE27" s="74">
        <v>2</v>
      </c>
      <c r="AF27" s="74">
        <v>2</v>
      </c>
      <c r="AG27" s="74">
        <v>2</v>
      </c>
      <c r="AH27" s="74">
        <v>2</v>
      </c>
      <c r="AI27" s="74">
        <v>2</v>
      </c>
      <c r="AJ27" s="74">
        <v>2</v>
      </c>
      <c r="AK27" s="74">
        <v>2</v>
      </c>
      <c r="AL27" s="74">
        <v>2</v>
      </c>
      <c r="AM27" s="74">
        <v>2</v>
      </c>
      <c r="AN27" s="74">
        <v>2</v>
      </c>
      <c r="AO27" s="74">
        <v>2</v>
      </c>
      <c r="AP27" s="74">
        <v>2</v>
      </c>
      <c r="AQ27" s="74">
        <v>0</v>
      </c>
      <c r="AR27" s="74">
        <v>0</v>
      </c>
      <c r="AS27" s="84">
        <v>0</v>
      </c>
      <c r="AT27" s="84">
        <v>0</v>
      </c>
      <c r="AU27" s="84">
        <v>0</v>
      </c>
      <c r="AV27" s="119">
        <v>0</v>
      </c>
      <c r="AW27" s="146">
        <f t="shared" si="9"/>
        <v>38</v>
      </c>
      <c r="AX27" s="116"/>
      <c r="AY27" s="116"/>
      <c r="AZ27" s="116"/>
      <c r="BA27" s="116"/>
      <c r="BB27" s="116"/>
      <c r="BC27" s="116"/>
      <c r="BD27" s="116"/>
      <c r="BE27" s="116"/>
      <c r="BF27" s="57">
        <v>0</v>
      </c>
    </row>
    <row r="28" spans="1:58" ht="18" customHeight="1" thickBot="1">
      <c r="A28" s="201"/>
      <c r="B28" s="206"/>
      <c r="C28" s="178"/>
      <c r="D28" s="34" t="s">
        <v>18</v>
      </c>
      <c r="E28" s="69">
        <v>1</v>
      </c>
      <c r="F28" s="69">
        <v>0</v>
      </c>
      <c r="G28" s="69">
        <v>1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85">
        <v>0</v>
      </c>
      <c r="V28" s="114">
        <f t="shared" si="1"/>
        <v>2</v>
      </c>
      <c r="W28" s="115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2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84">
        <v>0</v>
      </c>
      <c r="AT28" s="84">
        <v>0</v>
      </c>
      <c r="AU28" s="84">
        <v>0</v>
      </c>
      <c r="AV28" s="119">
        <v>0</v>
      </c>
      <c r="AW28" s="146">
        <f t="shared" si="9"/>
        <v>2</v>
      </c>
      <c r="AX28" s="116"/>
      <c r="AY28" s="116"/>
      <c r="AZ28" s="116"/>
      <c r="BA28" s="116"/>
      <c r="BB28" s="116"/>
      <c r="BC28" s="116"/>
      <c r="BD28" s="116"/>
      <c r="BE28" s="116"/>
      <c r="BF28" s="57">
        <v>0</v>
      </c>
    </row>
    <row r="29" spans="1:58" ht="18" customHeight="1" thickBot="1">
      <c r="A29" s="201"/>
      <c r="B29" s="205" t="s">
        <v>25</v>
      </c>
      <c r="C29" s="177" t="s">
        <v>49</v>
      </c>
      <c r="D29" s="34" t="s">
        <v>17</v>
      </c>
      <c r="E29" s="69">
        <v>2</v>
      </c>
      <c r="F29" s="69">
        <v>2</v>
      </c>
      <c r="G29" s="69">
        <v>2</v>
      </c>
      <c r="H29" s="69">
        <v>2</v>
      </c>
      <c r="I29" s="69">
        <v>2</v>
      </c>
      <c r="J29" s="69">
        <v>2</v>
      </c>
      <c r="K29" s="69">
        <v>2</v>
      </c>
      <c r="L29" s="69">
        <v>2</v>
      </c>
      <c r="M29" s="69">
        <v>2</v>
      </c>
      <c r="N29" s="69">
        <v>2</v>
      </c>
      <c r="O29" s="69">
        <v>2</v>
      </c>
      <c r="P29" s="69">
        <v>2</v>
      </c>
      <c r="Q29" s="69">
        <v>2</v>
      </c>
      <c r="R29" s="69">
        <v>2</v>
      </c>
      <c r="S29" s="69">
        <v>2</v>
      </c>
      <c r="T29" s="69">
        <v>0</v>
      </c>
      <c r="U29" s="85">
        <v>0</v>
      </c>
      <c r="V29" s="114">
        <f t="shared" si="1"/>
        <v>30</v>
      </c>
      <c r="W29" s="115">
        <v>0</v>
      </c>
      <c r="X29" s="74">
        <v>2</v>
      </c>
      <c r="Y29" s="74">
        <v>2</v>
      </c>
      <c r="Z29" s="74">
        <v>2</v>
      </c>
      <c r="AA29" s="74">
        <v>2</v>
      </c>
      <c r="AB29" s="74">
        <v>2</v>
      </c>
      <c r="AC29" s="74">
        <v>2</v>
      </c>
      <c r="AD29" s="74">
        <v>2</v>
      </c>
      <c r="AE29" s="74">
        <v>2</v>
      </c>
      <c r="AF29" s="74">
        <v>2</v>
      </c>
      <c r="AG29" s="74">
        <v>2</v>
      </c>
      <c r="AH29" s="74">
        <v>2</v>
      </c>
      <c r="AI29" s="74">
        <v>2</v>
      </c>
      <c r="AJ29" s="74">
        <v>2</v>
      </c>
      <c r="AK29" s="74">
        <v>0</v>
      </c>
      <c r="AL29" s="74">
        <v>2</v>
      </c>
      <c r="AM29" s="74">
        <v>2</v>
      </c>
      <c r="AN29" s="74">
        <v>2</v>
      </c>
      <c r="AO29" s="74">
        <v>2</v>
      </c>
      <c r="AP29" s="74">
        <v>2</v>
      </c>
      <c r="AQ29" s="74">
        <v>2</v>
      </c>
      <c r="AR29" s="74">
        <v>0</v>
      </c>
      <c r="AS29" s="84">
        <v>0</v>
      </c>
      <c r="AT29" s="84">
        <v>0</v>
      </c>
      <c r="AU29" s="84">
        <v>0</v>
      </c>
      <c r="AV29" s="119">
        <v>0</v>
      </c>
      <c r="AW29" s="146">
        <f t="shared" si="9"/>
        <v>38</v>
      </c>
      <c r="AX29" s="116"/>
      <c r="AY29" s="116"/>
      <c r="AZ29" s="116"/>
      <c r="BA29" s="116"/>
      <c r="BB29" s="116"/>
      <c r="BC29" s="116"/>
      <c r="BD29" s="116"/>
      <c r="BE29" s="116"/>
      <c r="BF29" s="57">
        <v>0</v>
      </c>
    </row>
    <row r="30" spans="1:58" ht="18" customHeight="1" thickBot="1">
      <c r="A30" s="201"/>
      <c r="B30" s="206"/>
      <c r="C30" s="196"/>
      <c r="D30" s="34" t="s">
        <v>18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85">
        <v>2</v>
      </c>
      <c r="V30" s="114">
        <f t="shared" si="1"/>
        <v>2</v>
      </c>
      <c r="W30" s="115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84">
        <v>0</v>
      </c>
      <c r="AT30" s="84">
        <v>0</v>
      </c>
      <c r="AU30" s="84">
        <v>0</v>
      </c>
      <c r="AV30" s="119">
        <v>0</v>
      </c>
      <c r="AW30" s="146">
        <f t="shared" si="9"/>
        <v>0</v>
      </c>
      <c r="AX30" s="116"/>
      <c r="AY30" s="116"/>
      <c r="AZ30" s="116"/>
      <c r="BA30" s="116"/>
      <c r="BB30" s="116"/>
      <c r="BC30" s="116"/>
      <c r="BD30" s="116"/>
      <c r="BE30" s="116"/>
      <c r="BF30" s="57">
        <v>0</v>
      </c>
    </row>
    <row r="31" spans="1:58" ht="18" customHeight="1" thickBot="1">
      <c r="A31" s="201"/>
      <c r="B31" s="205" t="s">
        <v>36</v>
      </c>
      <c r="C31" s="177" t="s">
        <v>103</v>
      </c>
      <c r="D31" s="34" t="s">
        <v>17</v>
      </c>
      <c r="E31" s="69">
        <v>2</v>
      </c>
      <c r="F31" s="69">
        <v>2</v>
      </c>
      <c r="G31" s="69">
        <v>2</v>
      </c>
      <c r="H31" s="69">
        <v>2</v>
      </c>
      <c r="I31" s="69">
        <v>2</v>
      </c>
      <c r="J31" s="69">
        <v>2</v>
      </c>
      <c r="K31" s="69">
        <v>4</v>
      </c>
      <c r="L31" s="69">
        <v>2</v>
      </c>
      <c r="M31" s="69">
        <v>4</v>
      </c>
      <c r="N31" s="69">
        <v>2</v>
      </c>
      <c r="O31" s="69">
        <v>4</v>
      </c>
      <c r="P31" s="69">
        <v>4</v>
      </c>
      <c r="Q31" s="69">
        <v>4</v>
      </c>
      <c r="R31" s="69">
        <v>2</v>
      </c>
      <c r="S31" s="69">
        <v>4</v>
      </c>
      <c r="T31" s="69">
        <v>2</v>
      </c>
      <c r="U31" s="85">
        <v>0</v>
      </c>
      <c r="V31" s="114">
        <f t="shared" si="1"/>
        <v>44</v>
      </c>
      <c r="W31" s="115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84">
        <v>0</v>
      </c>
      <c r="AT31" s="84">
        <v>0</v>
      </c>
      <c r="AU31" s="84">
        <v>0</v>
      </c>
      <c r="AV31" s="119">
        <v>0</v>
      </c>
      <c r="AW31" s="146">
        <f t="shared" si="9"/>
        <v>0</v>
      </c>
      <c r="AX31" s="116"/>
      <c r="AY31" s="116"/>
      <c r="AZ31" s="116"/>
      <c r="BA31" s="116"/>
      <c r="BB31" s="116"/>
      <c r="BC31" s="116"/>
      <c r="BD31" s="116"/>
      <c r="BE31" s="116"/>
      <c r="BF31" s="57">
        <v>0</v>
      </c>
    </row>
    <row r="32" spans="1:58" ht="18" customHeight="1" thickBot="1">
      <c r="A32" s="201"/>
      <c r="B32" s="206"/>
      <c r="C32" s="178"/>
      <c r="D32" s="34" t="s">
        <v>18</v>
      </c>
      <c r="E32" s="69">
        <v>0</v>
      </c>
      <c r="F32" s="69">
        <v>0</v>
      </c>
      <c r="G32" s="69">
        <v>0</v>
      </c>
      <c r="H32" s="69">
        <v>0</v>
      </c>
      <c r="I32" s="69">
        <v>1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85">
        <v>1</v>
      </c>
      <c r="V32" s="114">
        <f t="shared" si="1"/>
        <v>2</v>
      </c>
      <c r="W32" s="115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84">
        <v>0</v>
      </c>
      <c r="AT32" s="84">
        <v>0</v>
      </c>
      <c r="AU32" s="84">
        <v>0</v>
      </c>
      <c r="AV32" s="119">
        <v>0</v>
      </c>
      <c r="AW32" s="146">
        <f t="shared" si="9"/>
        <v>0</v>
      </c>
      <c r="AX32" s="116"/>
      <c r="AY32" s="116"/>
      <c r="AZ32" s="116"/>
      <c r="BA32" s="116"/>
      <c r="BB32" s="116"/>
      <c r="BC32" s="116"/>
      <c r="BD32" s="116"/>
      <c r="BE32" s="116"/>
      <c r="BF32" s="57">
        <v>0</v>
      </c>
    </row>
    <row r="33" spans="1:58" ht="18" customHeight="1" thickBot="1">
      <c r="A33" s="201"/>
      <c r="B33" s="262" t="s">
        <v>57</v>
      </c>
      <c r="C33" s="261" t="s">
        <v>66</v>
      </c>
      <c r="D33" s="71" t="s">
        <v>17</v>
      </c>
      <c r="E33" s="72">
        <f>E35+E37+E39+E41</f>
        <v>4</v>
      </c>
      <c r="F33" s="72">
        <f t="shared" ref="F33:T33" si="23">F35+F37+F39+F41</f>
        <v>4</v>
      </c>
      <c r="G33" s="72">
        <f t="shared" si="23"/>
        <v>4</v>
      </c>
      <c r="H33" s="72">
        <f t="shared" si="23"/>
        <v>4</v>
      </c>
      <c r="I33" s="72">
        <f t="shared" si="23"/>
        <v>4</v>
      </c>
      <c r="J33" s="72">
        <f t="shared" si="23"/>
        <v>4</v>
      </c>
      <c r="K33" s="72">
        <f t="shared" si="23"/>
        <v>4</v>
      </c>
      <c r="L33" s="72">
        <f t="shared" si="23"/>
        <v>4</v>
      </c>
      <c r="M33" s="72">
        <f t="shared" si="23"/>
        <v>4</v>
      </c>
      <c r="N33" s="72">
        <f t="shared" si="23"/>
        <v>4</v>
      </c>
      <c r="O33" s="72">
        <f t="shared" si="23"/>
        <v>4</v>
      </c>
      <c r="P33" s="72">
        <f t="shared" si="23"/>
        <v>4</v>
      </c>
      <c r="Q33" s="72">
        <f t="shared" si="23"/>
        <v>4</v>
      </c>
      <c r="R33" s="72">
        <f t="shared" si="23"/>
        <v>4</v>
      </c>
      <c r="S33" s="72">
        <f t="shared" si="23"/>
        <v>4</v>
      </c>
      <c r="T33" s="72">
        <f t="shared" si="23"/>
        <v>4</v>
      </c>
      <c r="U33" s="72">
        <f t="shared" ref="U33" si="24">U35+U37+U39+U41</f>
        <v>8</v>
      </c>
      <c r="V33" s="114">
        <f t="shared" ref="V33" si="25">SUM(E33:U33)</f>
        <v>72</v>
      </c>
      <c r="W33" s="115">
        <v>0</v>
      </c>
      <c r="X33" s="73">
        <f>X37+X35+X39+X41</f>
        <v>8</v>
      </c>
      <c r="Y33" s="73">
        <f t="shared" ref="Y33:AR33" si="26">Y37+Y35+Y39+Y41</f>
        <v>10</v>
      </c>
      <c r="Z33" s="73">
        <f t="shared" si="26"/>
        <v>6</v>
      </c>
      <c r="AA33" s="73">
        <f t="shared" si="26"/>
        <v>10</v>
      </c>
      <c r="AB33" s="73">
        <f t="shared" si="26"/>
        <v>6</v>
      </c>
      <c r="AC33" s="73">
        <f t="shared" si="26"/>
        <v>8</v>
      </c>
      <c r="AD33" s="73">
        <f t="shared" si="26"/>
        <v>6</v>
      </c>
      <c r="AE33" s="73">
        <f t="shared" si="26"/>
        <v>8</v>
      </c>
      <c r="AF33" s="73">
        <f t="shared" si="26"/>
        <v>6</v>
      </c>
      <c r="AG33" s="73">
        <f t="shared" si="26"/>
        <v>10</v>
      </c>
      <c r="AH33" s="73">
        <f t="shared" si="26"/>
        <v>10</v>
      </c>
      <c r="AI33" s="73">
        <f t="shared" si="26"/>
        <v>10</v>
      </c>
      <c r="AJ33" s="73">
        <f t="shared" si="26"/>
        <v>8</v>
      </c>
      <c r="AK33" s="73">
        <f t="shared" si="26"/>
        <v>8</v>
      </c>
      <c r="AL33" s="73">
        <f t="shared" si="26"/>
        <v>8</v>
      </c>
      <c r="AM33" s="73">
        <f t="shared" si="26"/>
        <v>10</v>
      </c>
      <c r="AN33" s="73">
        <f t="shared" si="26"/>
        <v>10</v>
      </c>
      <c r="AO33" s="73">
        <f t="shared" si="26"/>
        <v>10</v>
      </c>
      <c r="AP33" s="73">
        <f t="shared" si="26"/>
        <v>8</v>
      </c>
      <c r="AQ33" s="73">
        <f t="shared" si="26"/>
        <v>10</v>
      </c>
      <c r="AR33" s="73">
        <f t="shared" si="26"/>
        <v>8</v>
      </c>
      <c r="AS33" s="84">
        <f t="shared" ref="AS33:AU34" si="27">AS37+AS35</f>
        <v>0</v>
      </c>
      <c r="AT33" s="84">
        <f t="shared" si="27"/>
        <v>0</v>
      </c>
      <c r="AU33" s="84">
        <f t="shared" si="27"/>
        <v>0</v>
      </c>
      <c r="AV33" s="119">
        <v>0</v>
      </c>
      <c r="AW33" s="146">
        <f t="shared" si="9"/>
        <v>178</v>
      </c>
      <c r="AX33" s="116"/>
      <c r="AY33" s="116"/>
      <c r="AZ33" s="116"/>
      <c r="BA33" s="116"/>
      <c r="BB33" s="116"/>
      <c r="BC33" s="116"/>
      <c r="BD33" s="116"/>
      <c r="BE33" s="116"/>
      <c r="BF33" s="57">
        <v>0</v>
      </c>
    </row>
    <row r="34" spans="1:58" ht="18" customHeight="1" thickBot="1">
      <c r="A34" s="201"/>
      <c r="B34" s="253"/>
      <c r="C34" s="255"/>
      <c r="D34" s="71" t="s">
        <v>18</v>
      </c>
      <c r="E34" s="72">
        <f>E36+E38+E40+E42</f>
        <v>0</v>
      </c>
      <c r="F34" s="72">
        <f t="shared" ref="F34:T34" si="28">F36+F38+F40+F42</f>
        <v>0</v>
      </c>
      <c r="G34" s="72">
        <f t="shared" si="28"/>
        <v>0</v>
      </c>
      <c r="H34" s="72">
        <f t="shared" si="28"/>
        <v>0</v>
      </c>
      <c r="I34" s="72">
        <f t="shared" si="28"/>
        <v>0</v>
      </c>
      <c r="J34" s="72">
        <f t="shared" si="28"/>
        <v>0</v>
      </c>
      <c r="K34" s="72">
        <f t="shared" si="28"/>
        <v>0</v>
      </c>
      <c r="L34" s="72">
        <f t="shared" si="28"/>
        <v>0</v>
      </c>
      <c r="M34" s="72">
        <f t="shared" si="28"/>
        <v>0</v>
      </c>
      <c r="N34" s="72">
        <f t="shared" si="28"/>
        <v>0</v>
      </c>
      <c r="O34" s="72">
        <f t="shared" si="28"/>
        <v>0</v>
      </c>
      <c r="P34" s="72">
        <f t="shared" si="28"/>
        <v>0</v>
      </c>
      <c r="Q34" s="72">
        <f t="shared" si="28"/>
        <v>0</v>
      </c>
      <c r="R34" s="72">
        <f t="shared" si="28"/>
        <v>0</v>
      </c>
      <c r="S34" s="72">
        <f t="shared" si="28"/>
        <v>0</v>
      </c>
      <c r="T34" s="72">
        <f t="shared" si="28"/>
        <v>0</v>
      </c>
      <c r="U34" s="72">
        <f t="shared" ref="U34" si="29">U36+U38+U40+U42</f>
        <v>2</v>
      </c>
      <c r="V34" s="114">
        <f t="shared" ref="V34:V50" si="30">SUM(E34:U34)</f>
        <v>2</v>
      </c>
      <c r="W34" s="115">
        <v>0</v>
      </c>
      <c r="X34" s="73">
        <f>X38+X36+X40+X42</f>
        <v>0</v>
      </c>
      <c r="Y34" s="73">
        <f t="shared" ref="Y34:AR34" si="31">Y38+Y36+Y40+Y42</f>
        <v>0</v>
      </c>
      <c r="Z34" s="73">
        <f t="shared" si="31"/>
        <v>0</v>
      </c>
      <c r="AA34" s="73">
        <f t="shared" si="31"/>
        <v>0</v>
      </c>
      <c r="AB34" s="73">
        <f t="shared" si="31"/>
        <v>0</v>
      </c>
      <c r="AC34" s="73">
        <f t="shared" si="31"/>
        <v>0</v>
      </c>
      <c r="AD34" s="73">
        <f t="shared" si="31"/>
        <v>0</v>
      </c>
      <c r="AE34" s="73">
        <f t="shared" si="31"/>
        <v>0</v>
      </c>
      <c r="AF34" s="73">
        <f t="shared" si="31"/>
        <v>0</v>
      </c>
      <c r="AG34" s="73">
        <f t="shared" si="31"/>
        <v>0</v>
      </c>
      <c r="AH34" s="73">
        <f t="shared" si="31"/>
        <v>0</v>
      </c>
      <c r="AI34" s="73">
        <f t="shared" si="31"/>
        <v>0</v>
      </c>
      <c r="AJ34" s="73">
        <f t="shared" si="31"/>
        <v>0</v>
      </c>
      <c r="AK34" s="73">
        <f t="shared" si="31"/>
        <v>0</v>
      </c>
      <c r="AL34" s="73">
        <f t="shared" si="31"/>
        <v>0</v>
      </c>
      <c r="AM34" s="73">
        <f t="shared" si="31"/>
        <v>0</v>
      </c>
      <c r="AN34" s="73">
        <f t="shared" si="31"/>
        <v>0</v>
      </c>
      <c r="AO34" s="73">
        <f t="shared" si="31"/>
        <v>0</v>
      </c>
      <c r="AP34" s="73">
        <f t="shared" si="31"/>
        <v>0</v>
      </c>
      <c r="AQ34" s="73">
        <f t="shared" si="31"/>
        <v>1</v>
      </c>
      <c r="AR34" s="73">
        <f t="shared" si="31"/>
        <v>1</v>
      </c>
      <c r="AS34" s="84">
        <f t="shared" si="27"/>
        <v>0</v>
      </c>
      <c r="AT34" s="84">
        <f t="shared" si="27"/>
        <v>0</v>
      </c>
      <c r="AU34" s="84">
        <f t="shared" si="27"/>
        <v>0</v>
      </c>
      <c r="AV34" s="119">
        <v>0</v>
      </c>
      <c r="AW34" s="146">
        <f t="shared" si="9"/>
        <v>2</v>
      </c>
      <c r="AX34" s="116"/>
      <c r="AY34" s="116"/>
      <c r="AZ34" s="116"/>
      <c r="BA34" s="116"/>
      <c r="BB34" s="116"/>
      <c r="BC34" s="116"/>
      <c r="BD34" s="116"/>
      <c r="BE34" s="116"/>
      <c r="BF34" s="57">
        <v>0</v>
      </c>
    </row>
    <row r="35" spans="1:58" ht="18" customHeight="1" thickBot="1">
      <c r="A35" s="201"/>
      <c r="B35" s="205" t="s">
        <v>56</v>
      </c>
      <c r="C35" s="177" t="s">
        <v>67</v>
      </c>
      <c r="D35" s="34" t="s">
        <v>17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85">
        <v>0</v>
      </c>
      <c r="V35" s="114">
        <f t="shared" si="30"/>
        <v>0</v>
      </c>
      <c r="W35" s="115">
        <v>0</v>
      </c>
      <c r="X35" s="74">
        <v>4</v>
      </c>
      <c r="Y35" s="74">
        <v>4</v>
      </c>
      <c r="Z35" s="74">
        <v>2</v>
      </c>
      <c r="AA35" s="74">
        <v>4</v>
      </c>
      <c r="AB35" s="74">
        <v>2</v>
      </c>
      <c r="AC35" s="74">
        <v>4</v>
      </c>
      <c r="AD35" s="74">
        <v>2</v>
      </c>
      <c r="AE35" s="74">
        <v>4</v>
      </c>
      <c r="AF35" s="74">
        <v>2</v>
      </c>
      <c r="AG35" s="74">
        <v>6</v>
      </c>
      <c r="AH35" s="74">
        <v>4</v>
      </c>
      <c r="AI35" s="74">
        <v>6</v>
      </c>
      <c r="AJ35" s="74">
        <v>2</v>
      </c>
      <c r="AK35" s="74">
        <v>6</v>
      </c>
      <c r="AL35" s="74">
        <v>2</v>
      </c>
      <c r="AM35" s="74">
        <v>6</v>
      </c>
      <c r="AN35" s="74">
        <v>4</v>
      </c>
      <c r="AO35" s="74">
        <v>6</v>
      </c>
      <c r="AP35" s="74">
        <v>2</v>
      </c>
      <c r="AQ35" s="74">
        <v>6</v>
      </c>
      <c r="AR35" s="74">
        <v>2</v>
      </c>
      <c r="AS35" s="84">
        <v>0</v>
      </c>
      <c r="AT35" s="84">
        <v>0</v>
      </c>
      <c r="AU35" s="84">
        <v>0</v>
      </c>
      <c r="AV35" s="119">
        <v>0</v>
      </c>
      <c r="AW35" s="146">
        <f t="shared" si="9"/>
        <v>80</v>
      </c>
      <c r="AX35" s="116"/>
      <c r="AY35" s="116"/>
      <c r="AZ35" s="116"/>
      <c r="BA35" s="116"/>
      <c r="BB35" s="116"/>
      <c r="BC35" s="116"/>
      <c r="BD35" s="116"/>
      <c r="BE35" s="116"/>
      <c r="BF35" s="57">
        <f t="shared" ref="BF35:BF72" si="32">V35+AV35</f>
        <v>0</v>
      </c>
    </row>
    <row r="36" spans="1:58" ht="18" customHeight="1" thickBot="1">
      <c r="A36" s="201"/>
      <c r="B36" s="206"/>
      <c r="C36" s="178"/>
      <c r="D36" s="34" t="s">
        <v>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85">
        <v>0</v>
      </c>
      <c r="V36" s="114">
        <f t="shared" si="30"/>
        <v>0</v>
      </c>
      <c r="W36" s="115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84">
        <v>0</v>
      </c>
      <c r="AT36" s="84">
        <v>0</v>
      </c>
      <c r="AU36" s="84">
        <v>0</v>
      </c>
      <c r="AV36" s="119">
        <v>0</v>
      </c>
      <c r="AW36" s="146">
        <f t="shared" si="9"/>
        <v>0</v>
      </c>
      <c r="AX36" s="116"/>
      <c r="AY36" s="116"/>
      <c r="AZ36" s="116"/>
      <c r="BA36" s="116"/>
      <c r="BB36" s="116"/>
      <c r="BC36" s="116"/>
      <c r="BD36" s="116"/>
      <c r="BE36" s="116"/>
      <c r="BF36" s="57">
        <f t="shared" si="32"/>
        <v>0</v>
      </c>
    </row>
    <row r="37" spans="1:58" ht="18" customHeight="1" thickBot="1">
      <c r="A37" s="201"/>
      <c r="B37" s="205" t="s">
        <v>139</v>
      </c>
      <c r="C37" s="177" t="s">
        <v>140</v>
      </c>
      <c r="D37" s="34" t="s">
        <v>17</v>
      </c>
      <c r="E37" s="69">
        <v>4</v>
      </c>
      <c r="F37" s="69">
        <v>4</v>
      </c>
      <c r="G37" s="69">
        <v>4</v>
      </c>
      <c r="H37" s="69">
        <v>4</v>
      </c>
      <c r="I37" s="69">
        <v>4</v>
      </c>
      <c r="J37" s="69">
        <v>4</v>
      </c>
      <c r="K37" s="69">
        <v>4</v>
      </c>
      <c r="L37" s="69">
        <v>4</v>
      </c>
      <c r="M37" s="69">
        <v>4</v>
      </c>
      <c r="N37" s="69">
        <v>4</v>
      </c>
      <c r="O37" s="69">
        <v>4</v>
      </c>
      <c r="P37" s="69">
        <v>4</v>
      </c>
      <c r="Q37" s="69">
        <v>4</v>
      </c>
      <c r="R37" s="69">
        <v>4</v>
      </c>
      <c r="S37" s="69">
        <v>4</v>
      </c>
      <c r="T37" s="69">
        <v>4</v>
      </c>
      <c r="U37" s="85">
        <v>8</v>
      </c>
      <c r="V37" s="114">
        <f t="shared" si="30"/>
        <v>72</v>
      </c>
      <c r="W37" s="115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84">
        <v>0</v>
      </c>
      <c r="AT37" s="84">
        <v>0</v>
      </c>
      <c r="AU37" s="84">
        <v>0</v>
      </c>
      <c r="AV37" s="119">
        <v>0</v>
      </c>
      <c r="AW37" s="146">
        <f t="shared" si="9"/>
        <v>0</v>
      </c>
      <c r="AX37" s="116"/>
      <c r="AY37" s="116"/>
      <c r="AZ37" s="116"/>
      <c r="BA37" s="116"/>
      <c r="BB37" s="116"/>
      <c r="BC37" s="116"/>
      <c r="BD37" s="116"/>
      <c r="BE37" s="116"/>
      <c r="BF37" s="57">
        <v>0</v>
      </c>
    </row>
    <row r="38" spans="1:58" ht="17.25" customHeight="1" thickBot="1">
      <c r="A38" s="201"/>
      <c r="B38" s="206"/>
      <c r="C38" s="178"/>
      <c r="D38" s="34" t="s">
        <v>18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85">
        <v>2</v>
      </c>
      <c r="V38" s="114">
        <f t="shared" si="30"/>
        <v>2</v>
      </c>
      <c r="W38" s="115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84">
        <v>0</v>
      </c>
      <c r="AT38" s="84">
        <v>0</v>
      </c>
      <c r="AU38" s="84">
        <v>0</v>
      </c>
      <c r="AV38" s="119">
        <v>0</v>
      </c>
      <c r="AW38" s="146">
        <f t="shared" si="9"/>
        <v>0</v>
      </c>
      <c r="AX38" s="116"/>
      <c r="AY38" s="116"/>
      <c r="AZ38" s="116"/>
      <c r="BA38" s="116"/>
      <c r="BB38" s="116"/>
      <c r="BC38" s="116"/>
      <c r="BD38" s="116"/>
      <c r="BE38" s="116"/>
      <c r="BF38" s="57">
        <v>0</v>
      </c>
    </row>
    <row r="39" spans="1:58" ht="17.25" customHeight="1" thickBot="1">
      <c r="A39" s="201"/>
      <c r="B39" s="205" t="s">
        <v>61</v>
      </c>
      <c r="C39" s="177" t="s">
        <v>100</v>
      </c>
      <c r="D39" s="34" t="s">
        <v>17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85">
        <v>0</v>
      </c>
      <c r="V39" s="114">
        <f t="shared" si="30"/>
        <v>0</v>
      </c>
      <c r="W39" s="115">
        <v>0</v>
      </c>
      <c r="X39" s="74">
        <v>2</v>
      </c>
      <c r="Y39" s="74">
        <v>4</v>
      </c>
      <c r="Z39" s="74">
        <v>2</v>
      </c>
      <c r="AA39" s="74">
        <v>4</v>
      </c>
      <c r="AB39" s="74">
        <v>2</v>
      </c>
      <c r="AC39" s="74">
        <v>2</v>
      </c>
      <c r="AD39" s="74">
        <v>2</v>
      </c>
      <c r="AE39" s="74">
        <v>2</v>
      </c>
      <c r="AF39" s="74">
        <v>2</v>
      </c>
      <c r="AG39" s="74">
        <v>2</v>
      </c>
      <c r="AH39" s="74">
        <v>4</v>
      </c>
      <c r="AI39" s="74">
        <v>2</v>
      </c>
      <c r="AJ39" s="74">
        <v>4</v>
      </c>
      <c r="AK39" s="74">
        <v>2</v>
      </c>
      <c r="AL39" s="74">
        <v>4</v>
      </c>
      <c r="AM39" s="74">
        <v>2</v>
      </c>
      <c r="AN39" s="74">
        <v>4</v>
      </c>
      <c r="AO39" s="74">
        <v>4</v>
      </c>
      <c r="AP39" s="74">
        <v>4</v>
      </c>
      <c r="AQ39" s="74">
        <v>2</v>
      </c>
      <c r="AR39" s="74">
        <v>4</v>
      </c>
      <c r="AS39" s="84">
        <v>0</v>
      </c>
      <c r="AT39" s="84">
        <v>0</v>
      </c>
      <c r="AU39" s="84">
        <v>0</v>
      </c>
      <c r="AV39" s="119">
        <v>0</v>
      </c>
      <c r="AW39" s="146">
        <f t="shared" si="9"/>
        <v>60</v>
      </c>
      <c r="AX39" s="116"/>
      <c r="AY39" s="116"/>
      <c r="AZ39" s="116"/>
      <c r="BA39" s="116"/>
      <c r="BB39" s="116"/>
      <c r="BC39" s="116"/>
      <c r="BD39" s="116"/>
      <c r="BE39" s="116"/>
      <c r="BF39" s="57">
        <v>0</v>
      </c>
    </row>
    <row r="40" spans="1:58" ht="17.25" customHeight="1" thickBot="1">
      <c r="A40" s="201"/>
      <c r="B40" s="206"/>
      <c r="C40" s="196"/>
      <c r="D40" s="34" t="s">
        <v>18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85">
        <v>0</v>
      </c>
      <c r="V40" s="114">
        <f t="shared" si="30"/>
        <v>0</v>
      </c>
      <c r="W40" s="115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84">
        <v>0</v>
      </c>
      <c r="AT40" s="84">
        <v>0</v>
      </c>
      <c r="AU40" s="84">
        <v>0</v>
      </c>
      <c r="AV40" s="119">
        <v>0</v>
      </c>
      <c r="AW40" s="146">
        <f t="shared" si="9"/>
        <v>0</v>
      </c>
      <c r="AX40" s="116"/>
      <c r="AY40" s="116"/>
      <c r="AZ40" s="116"/>
      <c r="BA40" s="116"/>
      <c r="BB40" s="116"/>
      <c r="BC40" s="116"/>
      <c r="BD40" s="116"/>
      <c r="BE40" s="116"/>
      <c r="BF40" s="57">
        <v>0</v>
      </c>
    </row>
    <row r="41" spans="1:58" ht="18" customHeight="1" thickBot="1">
      <c r="A41" s="201"/>
      <c r="B41" s="205" t="s">
        <v>119</v>
      </c>
      <c r="C41" s="177" t="s">
        <v>120</v>
      </c>
      <c r="D41" s="34" t="s">
        <v>17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85">
        <v>0</v>
      </c>
      <c r="V41" s="114">
        <f t="shared" si="30"/>
        <v>0</v>
      </c>
      <c r="W41" s="115">
        <v>0</v>
      </c>
      <c r="X41" s="74">
        <v>2</v>
      </c>
      <c r="Y41" s="74">
        <v>2</v>
      </c>
      <c r="Z41" s="74">
        <v>2</v>
      </c>
      <c r="AA41" s="74">
        <v>2</v>
      </c>
      <c r="AB41" s="74">
        <v>2</v>
      </c>
      <c r="AC41" s="74">
        <v>2</v>
      </c>
      <c r="AD41" s="74">
        <v>2</v>
      </c>
      <c r="AE41" s="74">
        <v>2</v>
      </c>
      <c r="AF41" s="74">
        <v>2</v>
      </c>
      <c r="AG41" s="74">
        <v>2</v>
      </c>
      <c r="AH41" s="74">
        <v>2</v>
      </c>
      <c r="AI41" s="74">
        <v>2</v>
      </c>
      <c r="AJ41" s="74">
        <v>2</v>
      </c>
      <c r="AK41" s="74">
        <v>0</v>
      </c>
      <c r="AL41" s="74">
        <v>2</v>
      </c>
      <c r="AM41" s="74">
        <v>2</v>
      </c>
      <c r="AN41" s="74">
        <v>2</v>
      </c>
      <c r="AO41" s="74">
        <v>0</v>
      </c>
      <c r="AP41" s="74">
        <v>2</v>
      </c>
      <c r="AQ41" s="74">
        <v>2</v>
      </c>
      <c r="AR41" s="74">
        <v>2</v>
      </c>
      <c r="AS41" s="84">
        <v>0</v>
      </c>
      <c r="AT41" s="84">
        <v>0</v>
      </c>
      <c r="AU41" s="84">
        <v>0</v>
      </c>
      <c r="AV41" s="119">
        <v>0</v>
      </c>
      <c r="AW41" s="146">
        <f t="shared" si="9"/>
        <v>38</v>
      </c>
      <c r="AX41" s="116"/>
      <c r="AY41" s="116"/>
      <c r="AZ41" s="116"/>
      <c r="BA41" s="116"/>
      <c r="BB41" s="116"/>
      <c r="BC41" s="116"/>
      <c r="BD41" s="116"/>
      <c r="BE41" s="116"/>
      <c r="BF41" s="57">
        <v>0</v>
      </c>
    </row>
    <row r="42" spans="1:58" ht="18.75" customHeight="1" thickBot="1">
      <c r="A42" s="201"/>
      <c r="B42" s="206"/>
      <c r="C42" s="178"/>
      <c r="D42" s="34" t="s">
        <v>18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85">
        <v>0</v>
      </c>
      <c r="V42" s="114">
        <f t="shared" si="30"/>
        <v>0</v>
      </c>
      <c r="W42" s="115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4">
        <v>1</v>
      </c>
      <c r="AR42" s="74">
        <v>1</v>
      </c>
      <c r="AS42" s="84">
        <v>0</v>
      </c>
      <c r="AT42" s="84">
        <v>0</v>
      </c>
      <c r="AU42" s="84">
        <v>0</v>
      </c>
      <c r="AV42" s="119">
        <v>0</v>
      </c>
      <c r="AW42" s="146">
        <f t="shared" si="9"/>
        <v>2</v>
      </c>
      <c r="AX42" s="116"/>
      <c r="AY42" s="116"/>
      <c r="AZ42" s="116"/>
      <c r="BA42" s="116"/>
      <c r="BB42" s="116"/>
      <c r="BC42" s="116"/>
      <c r="BD42" s="116"/>
      <c r="BE42" s="116"/>
      <c r="BF42" s="57">
        <f t="shared" si="32"/>
        <v>0</v>
      </c>
    </row>
    <row r="43" spans="1:58" ht="16.5" thickBot="1">
      <c r="A43" s="201"/>
      <c r="B43" s="262" t="s">
        <v>50</v>
      </c>
      <c r="C43" s="261" t="s">
        <v>26</v>
      </c>
      <c r="D43" s="71" t="s">
        <v>17</v>
      </c>
      <c r="E43" s="72">
        <f>E45</f>
        <v>20</v>
      </c>
      <c r="F43" s="72">
        <f t="shared" ref="F43:S43" si="33">F45</f>
        <v>18</v>
      </c>
      <c r="G43" s="72">
        <f t="shared" si="33"/>
        <v>20</v>
      </c>
      <c r="H43" s="72">
        <f t="shared" si="33"/>
        <v>20</v>
      </c>
      <c r="I43" s="72">
        <f t="shared" si="33"/>
        <v>21</v>
      </c>
      <c r="J43" s="72">
        <f t="shared" si="33"/>
        <v>20</v>
      </c>
      <c r="K43" s="72">
        <f t="shared" si="33"/>
        <v>20</v>
      </c>
      <c r="L43" s="72">
        <f t="shared" si="33"/>
        <v>20</v>
      </c>
      <c r="M43" s="72">
        <f t="shared" si="33"/>
        <v>20</v>
      </c>
      <c r="N43" s="72">
        <f t="shared" si="33"/>
        <v>20</v>
      </c>
      <c r="O43" s="72">
        <f t="shared" si="33"/>
        <v>20</v>
      </c>
      <c r="P43" s="72">
        <f t="shared" si="33"/>
        <v>18</v>
      </c>
      <c r="Q43" s="72">
        <f t="shared" si="33"/>
        <v>20</v>
      </c>
      <c r="R43" s="72">
        <f t="shared" si="33"/>
        <v>20</v>
      </c>
      <c r="S43" s="72">
        <f t="shared" si="33"/>
        <v>20</v>
      </c>
      <c r="T43" s="72">
        <f>T45</f>
        <v>21</v>
      </c>
      <c r="U43" s="72">
        <f>U45</f>
        <v>16</v>
      </c>
      <c r="V43" s="114">
        <f>SUM(E43:U43)</f>
        <v>334</v>
      </c>
      <c r="W43" s="115">
        <v>0</v>
      </c>
      <c r="X43" s="73">
        <f>X45+X67</f>
        <v>24</v>
      </c>
      <c r="Y43" s="73">
        <f t="shared" ref="Y43:AV43" si="34">Y45+Y67</f>
        <v>22</v>
      </c>
      <c r="Z43" s="73">
        <f t="shared" si="34"/>
        <v>26</v>
      </c>
      <c r="AA43" s="73">
        <f t="shared" si="34"/>
        <v>22</v>
      </c>
      <c r="AB43" s="73">
        <f t="shared" si="34"/>
        <v>24</v>
      </c>
      <c r="AC43" s="73">
        <f t="shared" si="34"/>
        <v>24</v>
      </c>
      <c r="AD43" s="73">
        <f t="shared" si="34"/>
        <v>24</v>
      </c>
      <c r="AE43" s="73">
        <f t="shared" si="34"/>
        <v>22</v>
      </c>
      <c r="AF43" s="73">
        <f t="shared" si="34"/>
        <v>25</v>
      </c>
      <c r="AG43" s="73">
        <f t="shared" si="34"/>
        <v>22</v>
      </c>
      <c r="AH43" s="73">
        <f t="shared" si="34"/>
        <v>22</v>
      </c>
      <c r="AI43" s="73">
        <f t="shared" si="34"/>
        <v>22</v>
      </c>
      <c r="AJ43" s="73">
        <f t="shared" si="34"/>
        <v>24</v>
      </c>
      <c r="AK43" s="73">
        <f t="shared" si="34"/>
        <v>26</v>
      </c>
      <c r="AL43" s="73">
        <f t="shared" si="34"/>
        <v>23</v>
      </c>
      <c r="AM43" s="73">
        <f t="shared" si="34"/>
        <v>22</v>
      </c>
      <c r="AN43" s="73">
        <f t="shared" si="34"/>
        <v>22</v>
      </c>
      <c r="AO43" s="73">
        <f t="shared" si="34"/>
        <v>22</v>
      </c>
      <c r="AP43" s="73">
        <f t="shared" si="34"/>
        <v>24</v>
      </c>
      <c r="AQ43" s="73">
        <f t="shared" si="34"/>
        <v>22</v>
      </c>
      <c r="AR43" s="73">
        <f t="shared" si="34"/>
        <v>27</v>
      </c>
      <c r="AS43" s="84">
        <f t="shared" si="34"/>
        <v>33</v>
      </c>
      <c r="AT43" s="84">
        <f t="shared" si="34"/>
        <v>36</v>
      </c>
      <c r="AU43" s="84">
        <f t="shared" si="34"/>
        <v>36</v>
      </c>
      <c r="AV43" s="102">
        <f t="shared" si="34"/>
        <v>36</v>
      </c>
      <c r="AW43" s="146">
        <f t="shared" si="9"/>
        <v>632</v>
      </c>
      <c r="AX43" s="116"/>
      <c r="AY43" s="116"/>
      <c r="AZ43" s="116"/>
      <c r="BA43" s="116"/>
      <c r="BB43" s="116"/>
      <c r="BC43" s="116"/>
      <c r="BD43" s="116"/>
      <c r="BE43" s="116"/>
      <c r="BF43" s="57">
        <v>0</v>
      </c>
    </row>
    <row r="44" spans="1:58" ht="16.5" thickBot="1">
      <c r="A44" s="201"/>
      <c r="B44" s="253"/>
      <c r="C44" s="255"/>
      <c r="D44" s="71" t="s">
        <v>18</v>
      </c>
      <c r="E44" s="72">
        <f>E46</f>
        <v>1</v>
      </c>
      <c r="F44" s="72">
        <f t="shared" ref="F44:T44" si="35">F46</f>
        <v>0</v>
      </c>
      <c r="G44" s="72">
        <f t="shared" si="35"/>
        <v>1</v>
      </c>
      <c r="H44" s="72">
        <f t="shared" si="35"/>
        <v>0</v>
      </c>
      <c r="I44" s="72">
        <f t="shared" si="35"/>
        <v>0</v>
      </c>
      <c r="J44" s="72">
        <f t="shared" si="35"/>
        <v>0</v>
      </c>
      <c r="K44" s="72">
        <f t="shared" si="35"/>
        <v>0</v>
      </c>
      <c r="L44" s="72">
        <f t="shared" si="35"/>
        <v>0</v>
      </c>
      <c r="M44" s="72">
        <f t="shared" si="35"/>
        <v>0</v>
      </c>
      <c r="N44" s="72">
        <f t="shared" si="35"/>
        <v>0</v>
      </c>
      <c r="O44" s="72">
        <f t="shared" si="35"/>
        <v>0</v>
      </c>
      <c r="P44" s="72">
        <f t="shared" si="35"/>
        <v>0</v>
      </c>
      <c r="Q44" s="72">
        <f t="shared" si="35"/>
        <v>0</v>
      </c>
      <c r="R44" s="72">
        <f t="shared" si="35"/>
        <v>0</v>
      </c>
      <c r="S44" s="72">
        <f t="shared" si="35"/>
        <v>0</v>
      </c>
      <c r="T44" s="72">
        <f t="shared" si="35"/>
        <v>1</v>
      </c>
      <c r="U44" s="72">
        <f t="shared" ref="U44" si="36">U46</f>
        <v>7</v>
      </c>
      <c r="V44" s="114">
        <f t="shared" si="30"/>
        <v>10</v>
      </c>
      <c r="W44" s="115">
        <v>0</v>
      </c>
      <c r="X44" s="73">
        <f>X46+X68</f>
        <v>0</v>
      </c>
      <c r="Y44" s="73">
        <f t="shared" ref="Y44:AV44" si="37">Y46+Y68</f>
        <v>0</v>
      </c>
      <c r="Z44" s="73">
        <f t="shared" si="37"/>
        <v>0</v>
      </c>
      <c r="AA44" s="73">
        <f t="shared" si="37"/>
        <v>0</v>
      </c>
      <c r="AB44" s="73">
        <f t="shared" si="37"/>
        <v>0</v>
      </c>
      <c r="AC44" s="73">
        <f t="shared" si="37"/>
        <v>0</v>
      </c>
      <c r="AD44" s="73">
        <f t="shared" si="37"/>
        <v>2</v>
      </c>
      <c r="AE44" s="73">
        <f t="shared" si="37"/>
        <v>2</v>
      </c>
      <c r="AF44" s="73">
        <f t="shared" si="37"/>
        <v>1</v>
      </c>
      <c r="AG44" s="73">
        <f t="shared" si="37"/>
        <v>0</v>
      </c>
      <c r="AH44" s="73">
        <f t="shared" si="37"/>
        <v>0</v>
      </c>
      <c r="AI44" s="73">
        <f t="shared" si="37"/>
        <v>0</v>
      </c>
      <c r="AJ44" s="73">
        <f t="shared" si="37"/>
        <v>0</v>
      </c>
      <c r="AK44" s="73">
        <f t="shared" si="37"/>
        <v>0</v>
      </c>
      <c r="AL44" s="73">
        <f t="shared" si="37"/>
        <v>1</v>
      </c>
      <c r="AM44" s="73">
        <f t="shared" si="37"/>
        <v>0</v>
      </c>
      <c r="AN44" s="73">
        <f t="shared" si="37"/>
        <v>0</v>
      </c>
      <c r="AO44" s="73">
        <f t="shared" si="37"/>
        <v>0</v>
      </c>
      <c r="AP44" s="73">
        <f t="shared" si="37"/>
        <v>0</v>
      </c>
      <c r="AQ44" s="73">
        <f t="shared" si="37"/>
        <v>1</v>
      </c>
      <c r="AR44" s="73">
        <f t="shared" si="37"/>
        <v>0</v>
      </c>
      <c r="AS44" s="84">
        <f t="shared" si="37"/>
        <v>3</v>
      </c>
      <c r="AT44" s="84">
        <f t="shared" si="37"/>
        <v>0</v>
      </c>
      <c r="AU44" s="84">
        <f t="shared" si="37"/>
        <v>0</v>
      </c>
      <c r="AV44" s="102">
        <f t="shared" si="37"/>
        <v>0</v>
      </c>
      <c r="AW44" s="146">
        <f t="shared" si="9"/>
        <v>10</v>
      </c>
      <c r="AX44" s="116"/>
      <c r="AY44" s="116"/>
      <c r="AZ44" s="116"/>
      <c r="BA44" s="116"/>
      <c r="BB44" s="116"/>
      <c r="BC44" s="116"/>
      <c r="BD44" s="116"/>
      <c r="BE44" s="116"/>
      <c r="BF44" s="57">
        <v>0</v>
      </c>
    </row>
    <row r="45" spans="1:58" ht="16.5" thickBot="1">
      <c r="A45" s="201"/>
      <c r="B45" s="262" t="s">
        <v>44</v>
      </c>
      <c r="C45" s="261" t="s">
        <v>55</v>
      </c>
      <c r="D45" s="71" t="s">
        <v>17</v>
      </c>
      <c r="E45" s="72">
        <f>E47+E49+E51+E53+E55+E57+E59+E61+E63+E65</f>
        <v>20</v>
      </c>
      <c r="F45" s="72">
        <f t="shared" ref="F45:T45" si="38">F47+F49+F51+F53+F55+F57+F59+F61+F63+F65</f>
        <v>18</v>
      </c>
      <c r="G45" s="72">
        <f t="shared" si="38"/>
        <v>20</v>
      </c>
      <c r="H45" s="72">
        <f t="shared" si="38"/>
        <v>20</v>
      </c>
      <c r="I45" s="72">
        <f t="shared" si="38"/>
        <v>21</v>
      </c>
      <c r="J45" s="72">
        <f t="shared" si="38"/>
        <v>20</v>
      </c>
      <c r="K45" s="72">
        <f t="shared" si="38"/>
        <v>20</v>
      </c>
      <c r="L45" s="72">
        <f t="shared" si="38"/>
        <v>20</v>
      </c>
      <c r="M45" s="72">
        <f t="shared" si="38"/>
        <v>20</v>
      </c>
      <c r="N45" s="72">
        <f t="shared" si="38"/>
        <v>20</v>
      </c>
      <c r="O45" s="72">
        <f t="shared" si="38"/>
        <v>20</v>
      </c>
      <c r="P45" s="72">
        <f t="shared" si="38"/>
        <v>18</v>
      </c>
      <c r="Q45" s="72">
        <f t="shared" si="38"/>
        <v>20</v>
      </c>
      <c r="R45" s="72">
        <f t="shared" si="38"/>
        <v>20</v>
      </c>
      <c r="S45" s="72">
        <f t="shared" si="38"/>
        <v>20</v>
      </c>
      <c r="T45" s="72">
        <f t="shared" si="38"/>
        <v>21</v>
      </c>
      <c r="U45" s="72">
        <f t="shared" ref="U45" si="39">U47+U49+U51+U53+U55+U57+U59+U61+U63+U65</f>
        <v>16</v>
      </c>
      <c r="V45" s="114">
        <f t="shared" si="30"/>
        <v>334</v>
      </c>
      <c r="W45" s="115">
        <v>0</v>
      </c>
      <c r="X45" s="73">
        <f>X47+X49+X51+X53+X55+X57+X59+X61+X63+X65</f>
        <v>20</v>
      </c>
      <c r="Y45" s="73">
        <f t="shared" ref="Y45:AR45" si="40">Y47+Y49+Y51+Y53+Y55+Y57+Y59+Y61+Y63+Y65</f>
        <v>16</v>
      </c>
      <c r="Z45" s="73">
        <f t="shared" si="40"/>
        <v>20</v>
      </c>
      <c r="AA45" s="73">
        <f t="shared" si="40"/>
        <v>18</v>
      </c>
      <c r="AB45" s="73">
        <f t="shared" si="40"/>
        <v>20</v>
      </c>
      <c r="AC45" s="73">
        <f t="shared" si="40"/>
        <v>22</v>
      </c>
      <c r="AD45" s="73">
        <f t="shared" si="40"/>
        <v>20</v>
      </c>
      <c r="AE45" s="73">
        <f t="shared" si="40"/>
        <v>18</v>
      </c>
      <c r="AF45" s="73">
        <f t="shared" si="40"/>
        <v>21</v>
      </c>
      <c r="AG45" s="73">
        <f t="shared" si="40"/>
        <v>22</v>
      </c>
      <c r="AH45" s="73">
        <f t="shared" si="40"/>
        <v>20</v>
      </c>
      <c r="AI45" s="73">
        <f t="shared" si="40"/>
        <v>20</v>
      </c>
      <c r="AJ45" s="73">
        <f t="shared" si="40"/>
        <v>18</v>
      </c>
      <c r="AK45" s="73">
        <f t="shared" si="40"/>
        <v>22</v>
      </c>
      <c r="AL45" s="73">
        <f t="shared" si="40"/>
        <v>18</v>
      </c>
      <c r="AM45" s="73">
        <f t="shared" si="40"/>
        <v>20</v>
      </c>
      <c r="AN45" s="73">
        <f t="shared" si="40"/>
        <v>18</v>
      </c>
      <c r="AO45" s="73">
        <f t="shared" si="40"/>
        <v>22</v>
      </c>
      <c r="AP45" s="73">
        <f t="shared" si="40"/>
        <v>22</v>
      </c>
      <c r="AQ45" s="73">
        <f t="shared" si="40"/>
        <v>18</v>
      </c>
      <c r="AR45" s="73">
        <f t="shared" si="40"/>
        <v>25</v>
      </c>
      <c r="AS45" s="84">
        <f>AS47+AS49+AS51+AS53+AS55+AS57+AS59+AS61+AS63+AS65</f>
        <v>4</v>
      </c>
      <c r="AT45" s="84">
        <f t="shared" ref="AT45:AU45" si="41">AT47+AT49+AT51+AT53+AT55+AT57+AT59+AT61+AT63+AT65</f>
        <v>0</v>
      </c>
      <c r="AU45" s="84">
        <f t="shared" si="41"/>
        <v>0</v>
      </c>
      <c r="AV45" s="102">
        <f>AV44+AV49+AV51+AV53+AV55+AV57+AV59+AV61+AV63+AV65</f>
        <v>16</v>
      </c>
      <c r="AW45" s="146">
        <f t="shared" si="9"/>
        <v>440</v>
      </c>
      <c r="AX45" s="116"/>
      <c r="AY45" s="116"/>
      <c r="AZ45" s="116"/>
      <c r="BA45" s="116"/>
      <c r="BB45" s="116"/>
      <c r="BC45" s="116"/>
      <c r="BD45" s="116"/>
      <c r="BE45" s="116"/>
      <c r="BF45" s="57">
        <v>0</v>
      </c>
    </row>
    <row r="46" spans="1:58" ht="16.5" thickBot="1">
      <c r="A46" s="201"/>
      <c r="B46" s="253"/>
      <c r="C46" s="255"/>
      <c r="D46" s="71" t="s">
        <v>18</v>
      </c>
      <c r="E46" s="72">
        <f>E48+E50+E52+E54+E56+E58+E60+E62+E64+E66</f>
        <v>1</v>
      </c>
      <c r="F46" s="72">
        <f t="shared" ref="F46:T46" si="42">F48+F50+F52+F54+F56+F58+F60+F62+F64+F66</f>
        <v>0</v>
      </c>
      <c r="G46" s="72">
        <f t="shared" si="42"/>
        <v>1</v>
      </c>
      <c r="H46" s="72">
        <f t="shared" si="42"/>
        <v>0</v>
      </c>
      <c r="I46" s="72">
        <f t="shared" si="42"/>
        <v>0</v>
      </c>
      <c r="J46" s="72">
        <f t="shared" si="42"/>
        <v>0</v>
      </c>
      <c r="K46" s="72">
        <f t="shared" si="42"/>
        <v>0</v>
      </c>
      <c r="L46" s="72">
        <f t="shared" si="42"/>
        <v>0</v>
      </c>
      <c r="M46" s="72">
        <f t="shared" si="42"/>
        <v>0</v>
      </c>
      <c r="N46" s="72">
        <f t="shared" si="42"/>
        <v>0</v>
      </c>
      <c r="O46" s="72">
        <f t="shared" si="42"/>
        <v>0</v>
      </c>
      <c r="P46" s="72">
        <f t="shared" si="42"/>
        <v>0</v>
      </c>
      <c r="Q46" s="72">
        <f t="shared" si="42"/>
        <v>0</v>
      </c>
      <c r="R46" s="72">
        <f t="shared" si="42"/>
        <v>0</v>
      </c>
      <c r="S46" s="72">
        <f t="shared" si="42"/>
        <v>0</v>
      </c>
      <c r="T46" s="72">
        <f t="shared" si="42"/>
        <v>1</v>
      </c>
      <c r="U46" s="72">
        <f t="shared" ref="U46" si="43">U48+U50+U52+U54+U56+U58+U60+U62+U64+U66</f>
        <v>7</v>
      </c>
      <c r="V46" s="114">
        <f t="shared" si="30"/>
        <v>10</v>
      </c>
      <c r="W46" s="115">
        <v>0</v>
      </c>
      <c r="X46" s="73">
        <f>X48+X50+X52+X54+X56+X58+X60+X62+X64+X66</f>
        <v>0</v>
      </c>
      <c r="Y46" s="73">
        <f t="shared" ref="Y46:AQ46" si="44">Y48+Y50+Y52+Y54+Y56+Y58+Y60+Y62+Y64+Y66</f>
        <v>0</v>
      </c>
      <c r="Z46" s="73">
        <f t="shared" si="44"/>
        <v>0</v>
      </c>
      <c r="AA46" s="73">
        <f t="shared" si="44"/>
        <v>0</v>
      </c>
      <c r="AB46" s="73">
        <f t="shared" si="44"/>
        <v>0</v>
      </c>
      <c r="AC46" s="73">
        <f t="shared" si="44"/>
        <v>0</v>
      </c>
      <c r="AD46" s="73">
        <f t="shared" si="44"/>
        <v>2</v>
      </c>
      <c r="AE46" s="73">
        <f t="shared" si="44"/>
        <v>0</v>
      </c>
      <c r="AF46" s="73">
        <f t="shared" si="44"/>
        <v>0</v>
      </c>
      <c r="AG46" s="73">
        <f t="shared" si="44"/>
        <v>0</v>
      </c>
      <c r="AH46" s="73">
        <f t="shared" si="44"/>
        <v>0</v>
      </c>
      <c r="AI46" s="73">
        <f t="shared" si="44"/>
        <v>0</v>
      </c>
      <c r="AJ46" s="73">
        <f t="shared" si="44"/>
        <v>0</v>
      </c>
      <c r="AK46" s="73">
        <f t="shared" si="44"/>
        <v>0</v>
      </c>
      <c r="AL46" s="73">
        <f t="shared" si="44"/>
        <v>0</v>
      </c>
      <c r="AM46" s="73">
        <f t="shared" si="44"/>
        <v>0</v>
      </c>
      <c r="AN46" s="73">
        <f t="shared" si="44"/>
        <v>0</v>
      </c>
      <c r="AO46" s="73">
        <f t="shared" si="44"/>
        <v>0</v>
      </c>
      <c r="AP46" s="73">
        <f t="shared" si="44"/>
        <v>0</v>
      </c>
      <c r="AQ46" s="73">
        <f t="shared" si="44"/>
        <v>0</v>
      </c>
      <c r="AR46" s="73">
        <f>AR48+AR50+AR52+AR54+AR56+AR58+AR60+AR62+AR64+AR66</f>
        <v>0</v>
      </c>
      <c r="AS46" s="84">
        <f>AS48+AS50+AS52+AS54+AS56+AS58+AS60+AS62+AS64+AS66</f>
        <v>0</v>
      </c>
      <c r="AT46" s="84">
        <f t="shared" ref="AT46:AU46" si="45">AT48+AT50+AT52+AT54+AT56+AT58+AT60</f>
        <v>0</v>
      </c>
      <c r="AU46" s="84">
        <f t="shared" si="45"/>
        <v>0</v>
      </c>
      <c r="AV46" s="102">
        <f t="shared" ref="AV46" si="46">AV48+AV50+AV52+AV54+AV56+AV58+AV60+AV62+AV64+AV66</f>
        <v>0</v>
      </c>
      <c r="AW46" s="146">
        <f t="shared" si="9"/>
        <v>2</v>
      </c>
      <c r="AX46" s="116"/>
      <c r="AY46" s="116"/>
      <c r="AZ46" s="116"/>
      <c r="BA46" s="116"/>
      <c r="BB46" s="116"/>
      <c r="BC46" s="116"/>
      <c r="BD46" s="116"/>
      <c r="BE46" s="116"/>
      <c r="BF46" s="57">
        <v>0</v>
      </c>
    </row>
    <row r="47" spans="1:58" ht="16.5" thickBot="1">
      <c r="A47" s="201"/>
      <c r="B47" s="205" t="s">
        <v>37</v>
      </c>
      <c r="C47" s="177" t="s">
        <v>141</v>
      </c>
      <c r="D47" s="34" t="s">
        <v>17</v>
      </c>
      <c r="E47" s="69">
        <v>2</v>
      </c>
      <c r="F47" s="69">
        <v>2</v>
      </c>
      <c r="G47" s="69">
        <v>2</v>
      </c>
      <c r="H47" s="69">
        <v>2</v>
      </c>
      <c r="I47" s="69">
        <v>2</v>
      </c>
      <c r="J47" s="69">
        <v>2</v>
      </c>
      <c r="K47" s="69">
        <v>2</v>
      </c>
      <c r="L47" s="69">
        <v>2</v>
      </c>
      <c r="M47" s="69">
        <v>2</v>
      </c>
      <c r="N47" s="69">
        <v>2</v>
      </c>
      <c r="O47" s="69">
        <v>0</v>
      </c>
      <c r="P47" s="69">
        <v>2</v>
      </c>
      <c r="Q47" s="69">
        <v>2</v>
      </c>
      <c r="R47" s="69">
        <v>2</v>
      </c>
      <c r="S47" s="69">
        <v>2</v>
      </c>
      <c r="T47" s="69">
        <v>2</v>
      </c>
      <c r="U47" s="85"/>
      <c r="V47" s="114">
        <f t="shared" si="30"/>
        <v>30</v>
      </c>
      <c r="W47" s="115">
        <v>0</v>
      </c>
      <c r="X47" s="74">
        <v>2</v>
      </c>
      <c r="Y47" s="74">
        <v>2</v>
      </c>
      <c r="Z47" s="74">
        <v>2</v>
      </c>
      <c r="AA47" s="74">
        <v>0</v>
      </c>
      <c r="AB47" s="74">
        <v>2</v>
      </c>
      <c r="AC47" s="74">
        <v>2</v>
      </c>
      <c r="AD47" s="74">
        <v>2</v>
      </c>
      <c r="AE47" s="74">
        <v>2</v>
      </c>
      <c r="AF47" s="74">
        <v>2</v>
      </c>
      <c r="AG47" s="74">
        <v>2</v>
      </c>
      <c r="AH47" s="74">
        <v>2</v>
      </c>
      <c r="AI47" s="74">
        <v>2</v>
      </c>
      <c r="AJ47" s="74">
        <v>2</v>
      </c>
      <c r="AK47" s="74">
        <v>2</v>
      </c>
      <c r="AL47" s="74">
        <v>2</v>
      </c>
      <c r="AM47" s="74">
        <v>2</v>
      </c>
      <c r="AN47" s="74">
        <v>2</v>
      </c>
      <c r="AO47" s="74">
        <v>2</v>
      </c>
      <c r="AP47" s="74">
        <v>2</v>
      </c>
      <c r="AQ47" s="74">
        <v>2</v>
      </c>
      <c r="AR47" s="74">
        <v>2</v>
      </c>
      <c r="AS47" s="84">
        <v>0</v>
      </c>
      <c r="AT47" s="84">
        <v>0</v>
      </c>
      <c r="AU47" s="84">
        <v>0</v>
      </c>
      <c r="AV47" s="119">
        <v>0</v>
      </c>
      <c r="AW47" s="146">
        <f t="shared" si="9"/>
        <v>40</v>
      </c>
      <c r="AX47" s="116"/>
      <c r="AY47" s="116"/>
      <c r="AZ47" s="116"/>
      <c r="BA47" s="116"/>
      <c r="BB47" s="116"/>
      <c r="BC47" s="116"/>
      <c r="BD47" s="116"/>
      <c r="BE47" s="116"/>
      <c r="BF47" s="57">
        <v>0</v>
      </c>
    </row>
    <row r="48" spans="1:58" ht="16.5" thickBot="1">
      <c r="A48" s="201"/>
      <c r="B48" s="206"/>
      <c r="C48" s="178"/>
      <c r="D48" s="34" t="s">
        <v>18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85">
        <v>2</v>
      </c>
      <c r="V48" s="114">
        <f t="shared" si="30"/>
        <v>2</v>
      </c>
      <c r="W48" s="115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84">
        <v>0</v>
      </c>
      <c r="AT48" s="84">
        <v>0</v>
      </c>
      <c r="AU48" s="84">
        <v>0</v>
      </c>
      <c r="AV48" s="119">
        <v>0</v>
      </c>
      <c r="AW48" s="146">
        <f t="shared" si="9"/>
        <v>0</v>
      </c>
      <c r="AX48" s="116"/>
      <c r="AY48" s="116"/>
      <c r="AZ48" s="116"/>
      <c r="BA48" s="116"/>
      <c r="BB48" s="116"/>
      <c r="BC48" s="116"/>
      <c r="BD48" s="116"/>
      <c r="BE48" s="116"/>
      <c r="BF48" s="57">
        <v>0</v>
      </c>
    </row>
    <row r="49" spans="1:58" ht="16.5" thickBot="1">
      <c r="A49" s="201"/>
      <c r="B49" s="205" t="s">
        <v>54</v>
      </c>
      <c r="C49" s="177" t="s">
        <v>142</v>
      </c>
      <c r="D49" s="34" t="s">
        <v>17</v>
      </c>
      <c r="E49" s="69">
        <v>6</v>
      </c>
      <c r="F49" s="69">
        <v>6</v>
      </c>
      <c r="G49" s="69">
        <v>6</v>
      </c>
      <c r="H49" s="69">
        <v>6</v>
      </c>
      <c r="I49" s="69">
        <v>7</v>
      </c>
      <c r="J49" s="69">
        <v>7</v>
      </c>
      <c r="K49" s="69">
        <v>8</v>
      </c>
      <c r="L49" s="69">
        <v>6</v>
      </c>
      <c r="M49" s="69">
        <v>8</v>
      </c>
      <c r="N49" s="69">
        <v>8</v>
      </c>
      <c r="O49" s="69">
        <v>8</v>
      </c>
      <c r="P49" s="69">
        <v>6</v>
      </c>
      <c r="Q49" s="69">
        <v>8</v>
      </c>
      <c r="R49" s="69">
        <v>8</v>
      </c>
      <c r="S49" s="69">
        <v>8</v>
      </c>
      <c r="T49" s="69">
        <v>8</v>
      </c>
      <c r="U49" s="85">
        <v>8</v>
      </c>
      <c r="V49" s="114">
        <f t="shared" si="30"/>
        <v>122</v>
      </c>
      <c r="W49" s="115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84">
        <v>0</v>
      </c>
      <c r="AT49" s="84">
        <v>0</v>
      </c>
      <c r="AU49" s="84">
        <v>0</v>
      </c>
      <c r="AV49" s="119">
        <v>0</v>
      </c>
      <c r="AW49" s="146">
        <f t="shared" si="9"/>
        <v>0</v>
      </c>
      <c r="AX49" s="116"/>
      <c r="AY49" s="116"/>
      <c r="AZ49" s="116"/>
      <c r="BA49" s="116"/>
      <c r="BB49" s="116"/>
      <c r="BC49" s="116"/>
      <c r="BD49" s="116"/>
      <c r="BE49" s="116"/>
      <c r="BF49" s="57">
        <v>0</v>
      </c>
    </row>
    <row r="50" spans="1:58" ht="16.5" thickBot="1">
      <c r="A50" s="201"/>
      <c r="B50" s="206"/>
      <c r="C50" s="178"/>
      <c r="D50" s="34" t="s">
        <v>18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85">
        <v>2</v>
      </c>
      <c r="V50" s="114">
        <f t="shared" si="30"/>
        <v>2</v>
      </c>
      <c r="W50" s="115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v>0</v>
      </c>
      <c r="AR50" s="74">
        <v>0</v>
      </c>
      <c r="AS50" s="84">
        <v>0</v>
      </c>
      <c r="AT50" s="84">
        <v>0</v>
      </c>
      <c r="AU50" s="84">
        <v>0</v>
      </c>
      <c r="AV50" s="119">
        <v>0</v>
      </c>
      <c r="AW50" s="146">
        <f t="shared" si="9"/>
        <v>0</v>
      </c>
      <c r="AX50" s="116"/>
      <c r="AY50" s="116"/>
      <c r="AZ50" s="116"/>
      <c r="BA50" s="116"/>
      <c r="BB50" s="116"/>
      <c r="BC50" s="116"/>
      <c r="BD50" s="116"/>
      <c r="BE50" s="116"/>
      <c r="BF50" s="57">
        <v>0</v>
      </c>
    </row>
    <row r="51" spans="1:58" ht="16.5" thickBot="1">
      <c r="A51" s="201"/>
      <c r="B51" s="241" t="s">
        <v>38</v>
      </c>
      <c r="C51" s="177" t="s">
        <v>143</v>
      </c>
      <c r="D51" s="34" t="s">
        <v>17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85">
        <v>0</v>
      </c>
      <c r="V51" s="114">
        <f t="shared" ref="V51:V52" si="47">SUM(E51:U51)</f>
        <v>0</v>
      </c>
      <c r="W51" s="115">
        <v>0</v>
      </c>
      <c r="X51" s="74">
        <v>4</v>
      </c>
      <c r="Y51" s="74">
        <v>2</v>
      </c>
      <c r="Z51" s="74">
        <v>4</v>
      </c>
      <c r="AA51" s="74">
        <v>4</v>
      </c>
      <c r="AB51" s="74">
        <v>4</v>
      </c>
      <c r="AC51" s="74">
        <v>4</v>
      </c>
      <c r="AD51" s="74">
        <v>4</v>
      </c>
      <c r="AE51" s="74">
        <v>4</v>
      </c>
      <c r="AF51" s="74">
        <v>4</v>
      </c>
      <c r="AG51" s="74">
        <v>4</v>
      </c>
      <c r="AH51" s="74">
        <v>4</v>
      </c>
      <c r="AI51" s="74">
        <v>4</v>
      </c>
      <c r="AJ51" s="74">
        <v>4</v>
      </c>
      <c r="AK51" s="74">
        <v>4</v>
      </c>
      <c r="AL51" s="74">
        <v>4</v>
      </c>
      <c r="AM51" s="74">
        <v>4</v>
      </c>
      <c r="AN51" s="74">
        <v>4</v>
      </c>
      <c r="AO51" s="74">
        <v>4</v>
      </c>
      <c r="AP51" s="74">
        <v>4</v>
      </c>
      <c r="AQ51" s="74">
        <v>2</v>
      </c>
      <c r="AR51" s="74">
        <v>4</v>
      </c>
      <c r="AS51" s="84">
        <v>0</v>
      </c>
      <c r="AT51" s="84">
        <v>0</v>
      </c>
      <c r="AU51" s="84">
        <v>0</v>
      </c>
      <c r="AV51" s="119">
        <v>0</v>
      </c>
      <c r="AW51" s="146">
        <f t="shared" si="9"/>
        <v>80</v>
      </c>
      <c r="AX51" s="116"/>
      <c r="AY51" s="116"/>
      <c r="AZ51" s="116"/>
      <c r="BA51" s="116"/>
      <c r="BB51" s="116"/>
      <c r="BC51" s="116"/>
      <c r="BD51" s="116"/>
      <c r="BE51" s="116"/>
      <c r="BF51" s="57">
        <f t="shared" si="32"/>
        <v>0</v>
      </c>
    </row>
    <row r="52" spans="1:58" ht="16.5" thickBot="1">
      <c r="A52" s="201"/>
      <c r="B52" s="245"/>
      <c r="C52" s="178"/>
      <c r="D52" s="34" t="s">
        <v>18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85">
        <v>0</v>
      </c>
      <c r="V52" s="114">
        <f t="shared" si="47"/>
        <v>0</v>
      </c>
      <c r="W52" s="115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84">
        <v>0</v>
      </c>
      <c r="AT52" s="84">
        <v>0</v>
      </c>
      <c r="AU52" s="84">
        <v>0</v>
      </c>
      <c r="AV52" s="119">
        <v>0</v>
      </c>
      <c r="AW52" s="146">
        <f t="shared" si="9"/>
        <v>0</v>
      </c>
      <c r="AX52" s="116"/>
      <c r="AY52" s="116"/>
      <c r="AZ52" s="116"/>
      <c r="BA52" s="116"/>
      <c r="BB52" s="116"/>
      <c r="BC52" s="116"/>
      <c r="BD52" s="116"/>
      <c r="BE52" s="116"/>
      <c r="BF52" s="57">
        <f t="shared" si="32"/>
        <v>0</v>
      </c>
    </row>
    <row r="53" spans="1:58" ht="16.5" thickBot="1">
      <c r="A53" s="201"/>
      <c r="B53" s="205" t="s">
        <v>39</v>
      </c>
      <c r="C53" s="177" t="s">
        <v>144</v>
      </c>
      <c r="D53" s="34" t="s">
        <v>17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85">
        <v>0</v>
      </c>
      <c r="V53" s="114">
        <f t="shared" ref="V53:V56" si="48">SUM(E53:U53)</f>
        <v>0</v>
      </c>
      <c r="W53" s="115">
        <v>0</v>
      </c>
      <c r="X53" s="74">
        <v>4</v>
      </c>
      <c r="Y53" s="74">
        <v>4</v>
      </c>
      <c r="Z53" s="74">
        <v>2</v>
      </c>
      <c r="AA53" s="74">
        <v>4</v>
      </c>
      <c r="AB53" s="74">
        <v>2</v>
      </c>
      <c r="AC53" s="74">
        <v>4</v>
      </c>
      <c r="AD53" s="74">
        <v>2</v>
      </c>
      <c r="AE53" s="74">
        <v>2</v>
      </c>
      <c r="AF53" s="74">
        <v>4</v>
      </c>
      <c r="AG53" s="74">
        <v>4</v>
      </c>
      <c r="AH53" s="74">
        <v>2</v>
      </c>
      <c r="AI53" s="74">
        <v>2</v>
      </c>
      <c r="AJ53" s="74">
        <v>2</v>
      </c>
      <c r="AK53" s="74">
        <v>4</v>
      </c>
      <c r="AL53" s="74">
        <v>2</v>
      </c>
      <c r="AM53" s="74">
        <v>4</v>
      </c>
      <c r="AN53" s="74">
        <v>2</v>
      </c>
      <c r="AO53" s="74">
        <v>4</v>
      </c>
      <c r="AP53" s="74">
        <v>4</v>
      </c>
      <c r="AQ53" s="74">
        <v>2</v>
      </c>
      <c r="AR53" s="74">
        <v>4</v>
      </c>
      <c r="AS53" s="84">
        <v>0</v>
      </c>
      <c r="AT53" s="84">
        <v>0</v>
      </c>
      <c r="AU53" s="84">
        <v>0</v>
      </c>
      <c r="AV53" s="119">
        <v>8</v>
      </c>
      <c r="AW53" s="146">
        <f>SUM(Y53:AS53)+AT53+AU53+AV53+X53</f>
        <v>72</v>
      </c>
      <c r="AX53" s="116"/>
      <c r="AY53" s="116"/>
      <c r="AZ53" s="116"/>
      <c r="BA53" s="116"/>
      <c r="BB53" s="116"/>
      <c r="BC53" s="116"/>
      <c r="BD53" s="116"/>
      <c r="BE53" s="116"/>
      <c r="BF53" s="57">
        <v>0</v>
      </c>
    </row>
    <row r="54" spans="1:58" ht="16.5" thickBot="1">
      <c r="A54" s="201"/>
      <c r="B54" s="206"/>
      <c r="C54" s="178"/>
      <c r="D54" s="34" t="s">
        <v>18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85">
        <v>0</v>
      </c>
      <c r="V54" s="114">
        <f t="shared" si="48"/>
        <v>0</v>
      </c>
      <c r="W54" s="115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84">
        <v>0</v>
      </c>
      <c r="AT54" s="84">
        <v>0</v>
      </c>
      <c r="AU54" s="84">
        <v>0</v>
      </c>
      <c r="AV54" s="119">
        <v>0</v>
      </c>
      <c r="AW54" s="146">
        <f t="shared" si="9"/>
        <v>0</v>
      </c>
      <c r="AX54" s="116"/>
      <c r="AY54" s="116"/>
      <c r="AZ54" s="116"/>
      <c r="BA54" s="116"/>
      <c r="BB54" s="116"/>
      <c r="BC54" s="116"/>
      <c r="BD54" s="116"/>
      <c r="BE54" s="116"/>
      <c r="BF54" s="57">
        <f t="shared" si="32"/>
        <v>0</v>
      </c>
    </row>
    <row r="55" spans="1:58" ht="16.5" thickBot="1">
      <c r="A55" s="201"/>
      <c r="B55" s="205" t="s">
        <v>104</v>
      </c>
      <c r="C55" s="177" t="s">
        <v>145</v>
      </c>
      <c r="D55" s="34" t="s">
        <v>17</v>
      </c>
      <c r="E55" s="69">
        <v>6</v>
      </c>
      <c r="F55" s="69">
        <v>4</v>
      </c>
      <c r="G55" s="69">
        <v>6</v>
      </c>
      <c r="H55" s="69">
        <v>6</v>
      </c>
      <c r="I55" s="69">
        <v>6</v>
      </c>
      <c r="J55" s="69">
        <v>4</v>
      </c>
      <c r="K55" s="69">
        <v>6</v>
      </c>
      <c r="L55" s="69">
        <v>4</v>
      </c>
      <c r="M55" s="69">
        <v>6</v>
      </c>
      <c r="N55" s="69">
        <v>4</v>
      </c>
      <c r="O55" s="69">
        <v>4</v>
      </c>
      <c r="P55" s="69">
        <v>4</v>
      </c>
      <c r="Q55" s="69">
        <v>4</v>
      </c>
      <c r="R55" s="69">
        <v>4</v>
      </c>
      <c r="S55" s="69">
        <v>4</v>
      </c>
      <c r="T55" s="69">
        <v>4</v>
      </c>
      <c r="U55" s="85">
        <v>0</v>
      </c>
      <c r="V55" s="114">
        <f t="shared" si="48"/>
        <v>76</v>
      </c>
      <c r="W55" s="115">
        <v>0</v>
      </c>
      <c r="X55" s="74">
        <v>4</v>
      </c>
      <c r="Y55" s="74">
        <v>2</v>
      </c>
      <c r="Z55" s="74">
        <v>4</v>
      </c>
      <c r="AA55" s="74">
        <v>4</v>
      </c>
      <c r="AB55" s="74">
        <v>4</v>
      </c>
      <c r="AC55" s="74">
        <v>2</v>
      </c>
      <c r="AD55" s="74">
        <v>4</v>
      </c>
      <c r="AE55" s="74">
        <v>2</v>
      </c>
      <c r="AF55" s="74">
        <v>2</v>
      </c>
      <c r="AG55" s="74">
        <v>4</v>
      </c>
      <c r="AH55" s="74">
        <v>2</v>
      </c>
      <c r="AI55" s="74">
        <v>4</v>
      </c>
      <c r="AJ55" s="74">
        <v>2</v>
      </c>
      <c r="AK55" s="74">
        <v>4</v>
      </c>
      <c r="AL55" s="74">
        <v>2</v>
      </c>
      <c r="AM55" s="74">
        <v>4</v>
      </c>
      <c r="AN55" s="74">
        <v>2</v>
      </c>
      <c r="AO55" s="74">
        <v>2</v>
      </c>
      <c r="AP55" s="74">
        <v>4</v>
      </c>
      <c r="AQ55" s="74">
        <v>2</v>
      </c>
      <c r="AR55" s="74">
        <v>4</v>
      </c>
      <c r="AS55" s="84">
        <v>0</v>
      </c>
      <c r="AT55" s="84">
        <v>0</v>
      </c>
      <c r="AU55" s="84">
        <v>0</v>
      </c>
      <c r="AV55" s="119">
        <v>8</v>
      </c>
      <c r="AW55" s="146">
        <f>SUM(Y55:AS55)+AT55+AU55+AV55+X55</f>
        <v>72</v>
      </c>
      <c r="AX55" s="116"/>
      <c r="AY55" s="116"/>
      <c r="AZ55" s="116"/>
      <c r="BA55" s="116"/>
      <c r="BB55" s="116"/>
      <c r="BC55" s="116"/>
      <c r="BD55" s="116"/>
      <c r="BE55" s="116"/>
      <c r="BF55" s="57">
        <v>0</v>
      </c>
    </row>
    <row r="56" spans="1:58" ht="16.5" thickBot="1">
      <c r="A56" s="201"/>
      <c r="B56" s="206"/>
      <c r="C56" s="178"/>
      <c r="D56" s="34" t="s">
        <v>18</v>
      </c>
      <c r="E56" s="69">
        <v>1</v>
      </c>
      <c r="F56" s="69">
        <v>0</v>
      </c>
      <c r="G56" s="69">
        <v>1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85">
        <v>0</v>
      </c>
      <c r="V56" s="114">
        <f t="shared" si="48"/>
        <v>2</v>
      </c>
      <c r="W56" s="115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84">
        <v>0</v>
      </c>
      <c r="AT56" s="84">
        <v>0</v>
      </c>
      <c r="AU56" s="84">
        <v>0</v>
      </c>
      <c r="AV56" s="119">
        <v>0</v>
      </c>
      <c r="AW56" s="146">
        <f t="shared" ref="AW56:AW77" si="49">SUM(Y56:AS56)+AT56+AU56+AV56+X56</f>
        <v>0</v>
      </c>
      <c r="AX56" s="116"/>
      <c r="AY56" s="116"/>
      <c r="AZ56" s="116"/>
      <c r="BA56" s="116"/>
      <c r="BB56" s="116"/>
      <c r="BC56" s="116"/>
      <c r="BD56" s="116"/>
      <c r="BE56" s="116"/>
      <c r="BF56" s="57">
        <v>0</v>
      </c>
    </row>
    <row r="57" spans="1:58" ht="16.5" thickBot="1">
      <c r="A57" s="201"/>
      <c r="B57" s="205" t="s">
        <v>121</v>
      </c>
      <c r="C57" s="177" t="s">
        <v>146</v>
      </c>
      <c r="D57" s="34" t="s">
        <v>17</v>
      </c>
      <c r="E57" s="69">
        <v>4</v>
      </c>
      <c r="F57" s="69">
        <v>4</v>
      </c>
      <c r="G57" s="69">
        <v>4</v>
      </c>
      <c r="H57" s="69">
        <v>4</v>
      </c>
      <c r="I57" s="69">
        <v>4</v>
      </c>
      <c r="J57" s="69">
        <v>4</v>
      </c>
      <c r="K57" s="69">
        <v>4</v>
      </c>
      <c r="L57" s="69">
        <v>4</v>
      </c>
      <c r="M57" s="69">
        <v>4</v>
      </c>
      <c r="N57" s="69">
        <v>4</v>
      </c>
      <c r="O57" s="69">
        <v>6</v>
      </c>
      <c r="P57" s="69">
        <v>4</v>
      </c>
      <c r="Q57" s="69">
        <v>4</v>
      </c>
      <c r="R57" s="69">
        <v>4</v>
      </c>
      <c r="S57" s="69">
        <v>4</v>
      </c>
      <c r="T57" s="69">
        <v>4</v>
      </c>
      <c r="U57" s="85">
        <v>8</v>
      </c>
      <c r="V57" s="114">
        <f>SUM(E57:U57)</f>
        <v>74</v>
      </c>
      <c r="W57" s="115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84">
        <v>0</v>
      </c>
      <c r="AT57" s="84">
        <v>0</v>
      </c>
      <c r="AU57" s="84">
        <v>0</v>
      </c>
      <c r="AV57" s="119">
        <v>0</v>
      </c>
      <c r="AW57" s="146">
        <f t="shared" si="49"/>
        <v>0</v>
      </c>
      <c r="AX57" s="116"/>
      <c r="AY57" s="116"/>
      <c r="AZ57" s="116"/>
      <c r="BA57" s="116"/>
      <c r="BB57" s="116"/>
      <c r="BC57" s="116"/>
      <c r="BD57" s="116"/>
      <c r="BE57" s="116"/>
      <c r="BF57" s="57">
        <v>0</v>
      </c>
    </row>
    <row r="58" spans="1:58" ht="16.5" thickBot="1">
      <c r="A58" s="201"/>
      <c r="B58" s="206"/>
      <c r="C58" s="178"/>
      <c r="D58" s="34" t="s">
        <v>18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1</v>
      </c>
      <c r="U58" s="85">
        <v>1</v>
      </c>
      <c r="V58" s="114">
        <f t="shared" ref="V58:V78" si="50">SUM(E58:U58)</f>
        <v>2</v>
      </c>
      <c r="W58" s="115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84">
        <v>0</v>
      </c>
      <c r="AT58" s="84">
        <v>0</v>
      </c>
      <c r="AU58" s="84">
        <v>0</v>
      </c>
      <c r="AV58" s="119">
        <v>0</v>
      </c>
      <c r="AW58" s="146">
        <f t="shared" si="49"/>
        <v>0</v>
      </c>
      <c r="AX58" s="116"/>
      <c r="AY58" s="116"/>
      <c r="AZ58" s="116"/>
      <c r="BA58" s="116"/>
      <c r="BB58" s="116"/>
      <c r="BC58" s="116"/>
      <c r="BD58" s="116"/>
      <c r="BE58" s="116"/>
      <c r="BF58" s="57">
        <v>0</v>
      </c>
    </row>
    <row r="59" spans="1:58" ht="16.5" thickBot="1">
      <c r="A59" s="201"/>
      <c r="B59" s="205" t="s">
        <v>122</v>
      </c>
      <c r="C59" s="177" t="s">
        <v>82</v>
      </c>
      <c r="D59" s="34" t="s">
        <v>17</v>
      </c>
      <c r="E59" s="69">
        <v>2</v>
      </c>
      <c r="F59" s="69">
        <v>2</v>
      </c>
      <c r="G59" s="69">
        <v>2</v>
      </c>
      <c r="H59" s="69">
        <v>2</v>
      </c>
      <c r="I59" s="69">
        <v>2</v>
      </c>
      <c r="J59" s="69">
        <v>3</v>
      </c>
      <c r="K59" s="69">
        <v>0</v>
      </c>
      <c r="L59" s="69">
        <v>4</v>
      </c>
      <c r="M59" s="69">
        <v>0</v>
      </c>
      <c r="N59" s="69">
        <v>2</v>
      </c>
      <c r="O59" s="69">
        <v>2</v>
      </c>
      <c r="P59" s="69">
        <v>2</v>
      </c>
      <c r="Q59" s="69">
        <v>2</v>
      </c>
      <c r="R59" s="69">
        <v>2</v>
      </c>
      <c r="S59" s="69">
        <v>2</v>
      </c>
      <c r="T59" s="69">
        <v>3</v>
      </c>
      <c r="U59" s="85">
        <v>0</v>
      </c>
      <c r="V59" s="114">
        <f t="shared" si="50"/>
        <v>32</v>
      </c>
      <c r="W59" s="115">
        <v>0</v>
      </c>
      <c r="X59" s="74">
        <v>2</v>
      </c>
      <c r="Y59" s="74">
        <v>2</v>
      </c>
      <c r="Z59" s="74">
        <v>2</v>
      </c>
      <c r="AA59" s="74">
        <v>2</v>
      </c>
      <c r="AB59" s="74">
        <v>2</v>
      </c>
      <c r="AC59" s="74">
        <v>2</v>
      </c>
      <c r="AD59" s="74">
        <v>2</v>
      </c>
      <c r="AE59" s="74">
        <v>2</v>
      </c>
      <c r="AF59" s="74">
        <v>2</v>
      </c>
      <c r="AG59" s="74">
        <v>2</v>
      </c>
      <c r="AH59" s="74">
        <v>2</v>
      </c>
      <c r="AI59" s="74">
        <v>2</v>
      </c>
      <c r="AJ59" s="74">
        <v>2</v>
      </c>
      <c r="AK59" s="74">
        <v>2</v>
      </c>
      <c r="AL59" s="74">
        <v>2</v>
      </c>
      <c r="AM59" s="74">
        <v>2</v>
      </c>
      <c r="AN59" s="74">
        <v>2</v>
      </c>
      <c r="AO59" s="74">
        <v>2</v>
      </c>
      <c r="AP59" s="74">
        <v>2</v>
      </c>
      <c r="AQ59" s="74">
        <v>2</v>
      </c>
      <c r="AR59" s="74">
        <v>0</v>
      </c>
      <c r="AS59" s="84">
        <v>0</v>
      </c>
      <c r="AT59" s="84">
        <v>0</v>
      </c>
      <c r="AU59" s="84">
        <v>0</v>
      </c>
      <c r="AV59" s="119">
        <v>0</v>
      </c>
      <c r="AW59" s="146">
        <f t="shared" si="49"/>
        <v>40</v>
      </c>
      <c r="AX59" s="116"/>
      <c r="AY59" s="116"/>
      <c r="AZ59" s="116"/>
      <c r="BA59" s="116"/>
      <c r="BB59" s="116"/>
      <c r="BC59" s="116"/>
      <c r="BD59" s="116"/>
      <c r="BE59" s="116"/>
      <c r="BF59" s="57">
        <v>0</v>
      </c>
    </row>
    <row r="60" spans="1:58" ht="16.5" thickBot="1">
      <c r="A60" s="201"/>
      <c r="B60" s="206"/>
      <c r="C60" s="178"/>
      <c r="D60" s="34" t="s">
        <v>18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85">
        <v>2</v>
      </c>
      <c r="V60" s="114">
        <f t="shared" si="50"/>
        <v>2</v>
      </c>
      <c r="W60" s="115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2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84">
        <v>0</v>
      </c>
      <c r="AT60" s="84">
        <v>0</v>
      </c>
      <c r="AU60" s="84">
        <v>0</v>
      </c>
      <c r="AV60" s="119">
        <v>0</v>
      </c>
      <c r="AW60" s="146">
        <f t="shared" si="49"/>
        <v>2</v>
      </c>
      <c r="AX60" s="116"/>
      <c r="AY60" s="116"/>
      <c r="AZ60" s="116"/>
      <c r="BA60" s="116"/>
      <c r="BB60" s="116"/>
      <c r="BC60" s="116"/>
      <c r="BD60" s="116"/>
      <c r="BE60" s="116"/>
      <c r="BF60" s="57">
        <v>0</v>
      </c>
    </row>
    <row r="61" spans="1:58" ht="16.5" thickBot="1">
      <c r="A61" s="201"/>
      <c r="B61" s="205" t="s">
        <v>147</v>
      </c>
      <c r="C61" s="243" t="s">
        <v>149</v>
      </c>
      <c r="D61" s="34" t="s">
        <v>17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85">
        <v>0</v>
      </c>
      <c r="V61" s="114">
        <f t="shared" si="50"/>
        <v>0</v>
      </c>
      <c r="W61" s="115">
        <v>0</v>
      </c>
      <c r="X61" s="74">
        <v>2</v>
      </c>
      <c r="Y61" s="74">
        <v>2</v>
      </c>
      <c r="Z61" s="74">
        <v>2</v>
      </c>
      <c r="AA61" s="74">
        <v>2</v>
      </c>
      <c r="AB61" s="74">
        <v>2</v>
      </c>
      <c r="AC61" s="74">
        <v>4</v>
      </c>
      <c r="AD61" s="74">
        <v>2</v>
      </c>
      <c r="AE61" s="74">
        <v>2</v>
      </c>
      <c r="AF61" s="74">
        <v>2</v>
      </c>
      <c r="AG61" s="74">
        <v>2</v>
      </c>
      <c r="AH61" s="74">
        <v>4</v>
      </c>
      <c r="AI61" s="74">
        <v>4</v>
      </c>
      <c r="AJ61" s="74">
        <v>2</v>
      </c>
      <c r="AK61" s="74">
        <v>4</v>
      </c>
      <c r="AL61" s="74">
        <v>2</v>
      </c>
      <c r="AM61" s="74">
        <v>4</v>
      </c>
      <c r="AN61" s="74">
        <v>2</v>
      </c>
      <c r="AO61" s="74">
        <v>4</v>
      </c>
      <c r="AP61" s="74">
        <v>4</v>
      </c>
      <c r="AQ61" s="74">
        <v>4</v>
      </c>
      <c r="AR61" s="74">
        <v>4</v>
      </c>
      <c r="AS61" s="84">
        <v>0</v>
      </c>
      <c r="AT61" s="84">
        <v>0</v>
      </c>
      <c r="AU61" s="84">
        <v>0</v>
      </c>
      <c r="AV61" s="119">
        <v>0</v>
      </c>
      <c r="AW61" s="146">
        <f t="shared" si="49"/>
        <v>60</v>
      </c>
      <c r="AX61" s="116"/>
      <c r="AY61" s="116"/>
      <c r="AZ61" s="116"/>
      <c r="BA61" s="116"/>
      <c r="BB61" s="116"/>
      <c r="BC61" s="116"/>
      <c r="BD61" s="116"/>
      <c r="BE61" s="116"/>
      <c r="BF61" s="57">
        <v>0</v>
      </c>
    </row>
    <row r="62" spans="1:58" ht="16.5" thickBot="1">
      <c r="A62" s="201"/>
      <c r="B62" s="206"/>
      <c r="C62" s="244"/>
      <c r="D62" s="34" t="s">
        <v>18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85">
        <v>0</v>
      </c>
      <c r="V62" s="114">
        <f t="shared" si="50"/>
        <v>0</v>
      </c>
      <c r="W62" s="115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84">
        <v>0</v>
      </c>
      <c r="AT62" s="84">
        <v>0</v>
      </c>
      <c r="AU62" s="84">
        <v>0</v>
      </c>
      <c r="AV62" s="119">
        <v>0</v>
      </c>
      <c r="AW62" s="146">
        <f t="shared" si="49"/>
        <v>0</v>
      </c>
      <c r="AX62" s="116"/>
      <c r="AY62" s="116"/>
      <c r="AZ62" s="116"/>
      <c r="BA62" s="116"/>
      <c r="BB62" s="116"/>
      <c r="BC62" s="116"/>
      <c r="BD62" s="116"/>
      <c r="BE62" s="116"/>
      <c r="BF62" s="57">
        <v>0</v>
      </c>
    </row>
    <row r="63" spans="1:58" ht="16.5" thickBot="1">
      <c r="A63" s="201"/>
      <c r="B63" s="205" t="s">
        <v>148</v>
      </c>
      <c r="C63" s="177" t="s">
        <v>150</v>
      </c>
      <c r="D63" s="34" t="s">
        <v>17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85">
        <v>0</v>
      </c>
      <c r="V63" s="114">
        <f t="shared" si="50"/>
        <v>0</v>
      </c>
      <c r="W63" s="115">
        <v>0</v>
      </c>
      <c r="X63" s="74">
        <v>2</v>
      </c>
      <c r="Y63" s="74">
        <v>2</v>
      </c>
      <c r="Z63" s="74">
        <v>2</v>
      </c>
      <c r="AA63" s="74">
        <v>2</v>
      </c>
      <c r="AB63" s="74">
        <v>2</v>
      </c>
      <c r="AC63" s="74">
        <v>2</v>
      </c>
      <c r="AD63" s="74">
        <v>2</v>
      </c>
      <c r="AE63" s="74">
        <v>2</v>
      </c>
      <c r="AF63" s="74">
        <v>2</v>
      </c>
      <c r="AG63" s="74">
        <v>2</v>
      </c>
      <c r="AH63" s="74">
        <v>2</v>
      </c>
      <c r="AI63" s="74">
        <v>0</v>
      </c>
      <c r="AJ63" s="74">
        <v>2</v>
      </c>
      <c r="AK63" s="74">
        <v>0</v>
      </c>
      <c r="AL63" s="74">
        <v>2</v>
      </c>
      <c r="AM63" s="74">
        <v>0</v>
      </c>
      <c r="AN63" s="74">
        <v>2</v>
      </c>
      <c r="AO63" s="74">
        <v>2</v>
      </c>
      <c r="AP63" s="74">
        <v>2</v>
      </c>
      <c r="AQ63" s="74">
        <v>2</v>
      </c>
      <c r="AR63" s="74">
        <v>4</v>
      </c>
      <c r="AS63" s="84">
        <v>0</v>
      </c>
      <c r="AT63" s="84">
        <v>0</v>
      </c>
      <c r="AU63" s="84">
        <v>0</v>
      </c>
      <c r="AV63" s="119">
        <v>0</v>
      </c>
      <c r="AW63" s="146">
        <f t="shared" si="49"/>
        <v>38</v>
      </c>
      <c r="AX63" s="116"/>
      <c r="AY63" s="116"/>
      <c r="AZ63" s="116"/>
      <c r="BA63" s="116"/>
      <c r="BB63" s="116"/>
      <c r="BC63" s="116"/>
      <c r="BD63" s="116"/>
      <c r="BE63" s="116"/>
      <c r="BF63" s="57">
        <v>0</v>
      </c>
    </row>
    <row r="64" spans="1:58" ht="16.5" thickBot="1">
      <c r="A64" s="201"/>
      <c r="B64" s="206"/>
      <c r="C64" s="196"/>
      <c r="D64" s="34" t="s">
        <v>18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85">
        <v>0</v>
      </c>
      <c r="V64" s="114">
        <f t="shared" si="50"/>
        <v>0</v>
      </c>
      <c r="W64" s="115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84">
        <v>0</v>
      </c>
      <c r="AT64" s="84">
        <v>0</v>
      </c>
      <c r="AU64" s="84">
        <v>0</v>
      </c>
      <c r="AV64" s="119">
        <v>0</v>
      </c>
      <c r="AW64" s="146">
        <f t="shared" si="49"/>
        <v>0</v>
      </c>
      <c r="AX64" s="116"/>
      <c r="AY64" s="116"/>
      <c r="AZ64" s="116"/>
      <c r="BA64" s="116"/>
      <c r="BB64" s="116"/>
      <c r="BC64" s="116"/>
      <c r="BD64" s="116"/>
      <c r="BE64" s="116"/>
      <c r="BF64" s="57">
        <v>0</v>
      </c>
    </row>
    <row r="65" spans="1:58" ht="16.5" thickBot="1">
      <c r="A65" s="201"/>
      <c r="B65" s="205" t="s">
        <v>151</v>
      </c>
      <c r="C65" s="177" t="s">
        <v>152</v>
      </c>
      <c r="D65" s="34" t="s">
        <v>17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85">
        <v>0</v>
      </c>
      <c r="V65" s="114">
        <f t="shared" si="50"/>
        <v>0</v>
      </c>
      <c r="W65" s="115">
        <v>0</v>
      </c>
      <c r="X65" s="74">
        <v>0</v>
      </c>
      <c r="Y65" s="74">
        <v>0</v>
      </c>
      <c r="Z65" s="74">
        <v>2</v>
      </c>
      <c r="AA65" s="74">
        <v>0</v>
      </c>
      <c r="AB65" s="74">
        <v>2</v>
      </c>
      <c r="AC65" s="74">
        <v>2</v>
      </c>
      <c r="AD65" s="74">
        <v>2</v>
      </c>
      <c r="AE65" s="74">
        <v>2</v>
      </c>
      <c r="AF65" s="74">
        <v>3</v>
      </c>
      <c r="AG65" s="74">
        <v>2</v>
      </c>
      <c r="AH65" s="74">
        <v>2</v>
      </c>
      <c r="AI65" s="74">
        <v>2</v>
      </c>
      <c r="AJ65" s="74">
        <v>2</v>
      </c>
      <c r="AK65" s="74">
        <v>2</v>
      </c>
      <c r="AL65" s="74">
        <v>2</v>
      </c>
      <c r="AM65" s="74">
        <v>0</v>
      </c>
      <c r="AN65" s="74">
        <v>2</v>
      </c>
      <c r="AO65" s="74">
        <v>2</v>
      </c>
      <c r="AP65" s="74">
        <v>0</v>
      </c>
      <c r="AQ65" s="74">
        <v>2</v>
      </c>
      <c r="AR65" s="74">
        <v>3</v>
      </c>
      <c r="AS65" s="84">
        <v>4</v>
      </c>
      <c r="AT65" s="84">
        <v>0</v>
      </c>
      <c r="AU65" s="84">
        <v>0</v>
      </c>
      <c r="AV65" s="119">
        <v>0</v>
      </c>
      <c r="AW65" s="146">
        <f t="shared" si="49"/>
        <v>38</v>
      </c>
      <c r="AX65" s="116"/>
      <c r="AY65" s="116"/>
      <c r="AZ65" s="116"/>
      <c r="BA65" s="116"/>
      <c r="BB65" s="116"/>
      <c r="BC65" s="116"/>
      <c r="BD65" s="116"/>
      <c r="BE65" s="116"/>
      <c r="BF65" s="57">
        <v>0</v>
      </c>
    </row>
    <row r="66" spans="1:58" ht="16.5" thickBot="1">
      <c r="A66" s="201"/>
      <c r="B66" s="206"/>
      <c r="C66" s="196"/>
      <c r="D66" s="34" t="s">
        <v>18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85">
        <v>0</v>
      </c>
      <c r="V66" s="114">
        <f t="shared" si="50"/>
        <v>0</v>
      </c>
      <c r="W66" s="115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0</v>
      </c>
      <c r="AR66" s="74">
        <v>0</v>
      </c>
      <c r="AS66" s="84">
        <v>0</v>
      </c>
      <c r="AT66" s="84">
        <v>0</v>
      </c>
      <c r="AU66" s="84">
        <v>0</v>
      </c>
      <c r="AV66" s="119">
        <v>0</v>
      </c>
      <c r="AW66" s="146">
        <f t="shared" si="49"/>
        <v>0</v>
      </c>
      <c r="AX66" s="116"/>
      <c r="AY66" s="116"/>
      <c r="AZ66" s="116"/>
      <c r="BA66" s="116"/>
      <c r="BB66" s="116"/>
      <c r="BC66" s="116"/>
      <c r="BD66" s="116"/>
      <c r="BE66" s="116"/>
      <c r="BF66" s="57">
        <v>0</v>
      </c>
    </row>
    <row r="67" spans="1:58" ht="16.5" thickBot="1">
      <c r="A67" s="201"/>
      <c r="B67" s="246" t="s">
        <v>48</v>
      </c>
      <c r="C67" s="250" t="s">
        <v>27</v>
      </c>
      <c r="D67" s="132" t="s">
        <v>17</v>
      </c>
      <c r="E67" s="131">
        <f>E69</f>
        <v>0</v>
      </c>
      <c r="F67" s="131">
        <f t="shared" ref="F67:T67" si="51">F69</f>
        <v>0</v>
      </c>
      <c r="G67" s="131">
        <f t="shared" si="51"/>
        <v>0</v>
      </c>
      <c r="H67" s="131">
        <f t="shared" si="51"/>
        <v>0</v>
      </c>
      <c r="I67" s="131">
        <f t="shared" si="51"/>
        <v>0</v>
      </c>
      <c r="J67" s="131">
        <f t="shared" si="51"/>
        <v>0</v>
      </c>
      <c r="K67" s="131">
        <f t="shared" si="51"/>
        <v>0</v>
      </c>
      <c r="L67" s="131">
        <f t="shared" si="51"/>
        <v>0</v>
      </c>
      <c r="M67" s="131">
        <f t="shared" si="51"/>
        <v>0</v>
      </c>
      <c r="N67" s="131">
        <f t="shared" si="51"/>
        <v>0</v>
      </c>
      <c r="O67" s="131">
        <f t="shared" si="51"/>
        <v>0</v>
      </c>
      <c r="P67" s="131">
        <f t="shared" si="51"/>
        <v>0</v>
      </c>
      <c r="Q67" s="131">
        <f t="shared" si="51"/>
        <v>0</v>
      </c>
      <c r="R67" s="131">
        <f t="shared" si="51"/>
        <v>0</v>
      </c>
      <c r="S67" s="131">
        <f t="shared" si="51"/>
        <v>0</v>
      </c>
      <c r="T67" s="131">
        <f t="shared" si="51"/>
        <v>0</v>
      </c>
      <c r="U67" s="131">
        <f t="shared" ref="U67" si="52">U69</f>
        <v>0</v>
      </c>
      <c r="V67" s="114">
        <f t="shared" si="50"/>
        <v>0</v>
      </c>
      <c r="W67" s="115">
        <v>0</v>
      </c>
      <c r="X67" s="128">
        <f>X69+X73</f>
        <v>4</v>
      </c>
      <c r="Y67" s="128">
        <f t="shared" ref="Y67:AR67" si="53">Y69+Y73</f>
        <v>6</v>
      </c>
      <c r="Z67" s="128">
        <f t="shared" si="53"/>
        <v>6</v>
      </c>
      <c r="AA67" s="128">
        <f t="shared" si="53"/>
        <v>4</v>
      </c>
      <c r="AB67" s="128">
        <f t="shared" si="53"/>
        <v>4</v>
      </c>
      <c r="AC67" s="128">
        <f t="shared" si="53"/>
        <v>2</v>
      </c>
      <c r="AD67" s="128">
        <f t="shared" si="53"/>
        <v>4</v>
      </c>
      <c r="AE67" s="128">
        <f t="shared" si="53"/>
        <v>4</v>
      </c>
      <c r="AF67" s="128">
        <f t="shared" si="53"/>
        <v>4</v>
      </c>
      <c r="AG67" s="128">
        <f t="shared" si="53"/>
        <v>0</v>
      </c>
      <c r="AH67" s="128">
        <f t="shared" si="53"/>
        <v>2</v>
      </c>
      <c r="AI67" s="128">
        <f t="shared" si="53"/>
        <v>2</v>
      </c>
      <c r="AJ67" s="128">
        <f t="shared" si="53"/>
        <v>6</v>
      </c>
      <c r="AK67" s="128">
        <f t="shared" si="53"/>
        <v>4</v>
      </c>
      <c r="AL67" s="128">
        <f t="shared" si="53"/>
        <v>5</v>
      </c>
      <c r="AM67" s="128">
        <f t="shared" si="53"/>
        <v>2</v>
      </c>
      <c r="AN67" s="128">
        <f t="shared" si="53"/>
        <v>4</v>
      </c>
      <c r="AO67" s="128">
        <f t="shared" si="53"/>
        <v>0</v>
      </c>
      <c r="AP67" s="128">
        <f t="shared" si="53"/>
        <v>2</v>
      </c>
      <c r="AQ67" s="128">
        <f t="shared" si="53"/>
        <v>4</v>
      </c>
      <c r="AR67" s="128">
        <f t="shared" si="53"/>
        <v>2</v>
      </c>
      <c r="AS67" s="84">
        <f>AS69+AS73</f>
        <v>29</v>
      </c>
      <c r="AT67" s="84">
        <f t="shared" ref="AT67:AV67" si="54">73:73</f>
        <v>36</v>
      </c>
      <c r="AU67" s="84">
        <f t="shared" si="54"/>
        <v>36</v>
      </c>
      <c r="AV67" s="102">
        <f t="shared" si="54"/>
        <v>20</v>
      </c>
      <c r="AW67" s="146">
        <f>SUM(Y67:AS67)+AT67+AU67+AV67+X67</f>
        <v>192</v>
      </c>
      <c r="AX67" s="116"/>
      <c r="AY67" s="116"/>
      <c r="AZ67" s="116"/>
      <c r="BA67" s="116"/>
      <c r="BB67" s="116"/>
      <c r="BC67" s="116"/>
      <c r="BD67" s="116"/>
      <c r="BE67" s="116"/>
      <c r="BF67" s="57">
        <v>0</v>
      </c>
    </row>
    <row r="68" spans="1:58" ht="16.5" thickBot="1">
      <c r="A68" s="201"/>
      <c r="B68" s="247"/>
      <c r="C68" s="251"/>
      <c r="D68" s="132" t="s">
        <v>18</v>
      </c>
      <c r="E68" s="131">
        <f>E70</f>
        <v>0</v>
      </c>
      <c r="F68" s="131">
        <f t="shared" ref="F68:T68" si="55">F70</f>
        <v>0</v>
      </c>
      <c r="G68" s="131">
        <f t="shared" si="55"/>
        <v>0</v>
      </c>
      <c r="H68" s="131">
        <f t="shared" si="55"/>
        <v>0</v>
      </c>
      <c r="I68" s="131">
        <f t="shared" si="55"/>
        <v>0</v>
      </c>
      <c r="J68" s="131">
        <f t="shared" si="55"/>
        <v>0</v>
      </c>
      <c r="K68" s="131">
        <f t="shared" si="55"/>
        <v>0</v>
      </c>
      <c r="L68" s="131">
        <f t="shared" si="55"/>
        <v>0</v>
      </c>
      <c r="M68" s="131">
        <f t="shared" si="55"/>
        <v>0</v>
      </c>
      <c r="N68" s="131">
        <f t="shared" si="55"/>
        <v>0</v>
      </c>
      <c r="O68" s="131">
        <f t="shared" si="55"/>
        <v>0</v>
      </c>
      <c r="P68" s="131">
        <f t="shared" si="55"/>
        <v>0</v>
      </c>
      <c r="Q68" s="131">
        <f t="shared" si="55"/>
        <v>0</v>
      </c>
      <c r="R68" s="131">
        <f t="shared" si="55"/>
        <v>0</v>
      </c>
      <c r="S68" s="131">
        <f t="shared" si="55"/>
        <v>0</v>
      </c>
      <c r="T68" s="131">
        <f t="shared" si="55"/>
        <v>0</v>
      </c>
      <c r="U68" s="131">
        <f t="shared" ref="U68" si="56">U70</f>
        <v>0</v>
      </c>
      <c r="V68" s="114">
        <f t="shared" si="50"/>
        <v>0</v>
      </c>
      <c r="W68" s="115">
        <v>0</v>
      </c>
      <c r="X68" s="128">
        <f>X70+X74</f>
        <v>0</v>
      </c>
      <c r="Y68" s="128">
        <f t="shared" ref="Y68:AU68" si="57">Y70+Y74</f>
        <v>0</v>
      </c>
      <c r="Z68" s="128">
        <f t="shared" si="57"/>
        <v>0</v>
      </c>
      <c r="AA68" s="128">
        <f t="shared" si="57"/>
        <v>0</v>
      </c>
      <c r="AB68" s="128">
        <f t="shared" si="57"/>
        <v>0</v>
      </c>
      <c r="AC68" s="128">
        <f t="shared" si="57"/>
        <v>0</v>
      </c>
      <c r="AD68" s="128">
        <f t="shared" si="57"/>
        <v>0</v>
      </c>
      <c r="AE68" s="128">
        <f t="shared" si="57"/>
        <v>2</v>
      </c>
      <c r="AF68" s="128">
        <f t="shared" si="57"/>
        <v>1</v>
      </c>
      <c r="AG68" s="128">
        <f t="shared" si="57"/>
        <v>0</v>
      </c>
      <c r="AH68" s="128">
        <f t="shared" si="57"/>
        <v>0</v>
      </c>
      <c r="AI68" s="128">
        <f t="shared" si="57"/>
        <v>0</v>
      </c>
      <c r="AJ68" s="128">
        <f t="shared" si="57"/>
        <v>0</v>
      </c>
      <c r="AK68" s="128">
        <f t="shared" si="57"/>
        <v>0</v>
      </c>
      <c r="AL68" s="128">
        <f t="shared" si="57"/>
        <v>1</v>
      </c>
      <c r="AM68" s="128">
        <f t="shared" si="57"/>
        <v>0</v>
      </c>
      <c r="AN68" s="128">
        <f t="shared" si="57"/>
        <v>0</v>
      </c>
      <c r="AO68" s="128">
        <f t="shared" si="57"/>
        <v>0</v>
      </c>
      <c r="AP68" s="128">
        <f t="shared" si="57"/>
        <v>0</v>
      </c>
      <c r="AQ68" s="128">
        <f t="shared" si="57"/>
        <v>1</v>
      </c>
      <c r="AR68" s="128">
        <f t="shared" si="57"/>
        <v>0</v>
      </c>
      <c r="AS68" s="84">
        <f t="shared" si="57"/>
        <v>3</v>
      </c>
      <c r="AT68" s="84">
        <f t="shared" si="57"/>
        <v>0</v>
      </c>
      <c r="AU68" s="84">
        <f t="shared" si="57"/>
        <v>0</v>
      </c>
      <c r="AV68" s="119">
        <v>0</v>
      </c>
      <c r="AW68" s="146">
        <f t="shared" si="49"/>
        <v>8</v>
      </c>
      <c r="AX68" s="116"/>
      <c r="AY68" s="116"/>
      <c r="AZ68" s="116"/>
      <c r="BA68" s="116"/>
      <c r="BB68" s="116"/>
      <c r="BC68" s="116"/>
      <c r="BD68" s="116"/>
      <c r="BE68" s="116"/>
      <c r="BF68" s="57">
        <f t="shared" si="32"/>
        <v>0</v>
      </c>
    </row>
    <row r="69" spans="1:58" ht="16.5" thickBot="1">
      <c r="A69" s="201"/>
      <c r="B69" s="246" t="s">
        <v>28</v>
      </c>
      <c r="C69" s="248" t="s">
        <v>153</v>
      </c>
      <c r="D69" s="132" t="s">
        <v>17</v>
      </c>
      <c r="E69" s="131">
        <f>E71</f>
        <v>0</v>
      </c>
      <c r="F69" s="131">
        <f t="shared" ref="F69:T69" si="58">F71</f>
        <v>0</v>
      </c>
      <c r="G69" s="131">
        <f t="shared" si="58"/>
        <v>0</v>
      </c>
      <c r="H69" s="131">
        <f t="shared" si="58"/>
        <v>0</v>
      </c>
      <c r="I69" s="131">
        <f t="shared" si="58"/>
        <v>0</v>
      </c>
      <c r="J69" s="131">
        <f t="shared" si="58"/>
        <v>0</v>
      </c>
      <c r="K69" s="131">
        <f t="shared" si="58"/>
        <v>0</v>
      </c>
      <c r="L69" s="131">
        <f t="shared" si="58"/>
        <v>0</v>
      </c>
      <c r="M69" s="131">
        <f t="shared" si="58"/>
        <v>0</v>
      </c>
      <c r="N69" s="131">
        <f t="shared" si="58"/>
        <v>0</v>
      </c>
      <c r="O69" s="131">
        <f t="shared" si="58"/>
        <v>0</v>
      </c>
      <c r="P69" s="131">
        <f t="shared" si="58"/>
        <v>0</v>
      </c>
      <c r="Q69" s="131">
        <f t="shared" si="58"/>
        <v>0</v>
      </c>
      <c r="R69" s="131">
        <f t="shared" si="58"/>
        <v>0</v>
      </c>
      <c r="S69" s="131">
        <f t="shared" si="58"/>
        <v>0</v>
      </c>
      <c r="T69" s="131">
        <f t="shared" si="58"/>
        <v>0</v>
      </c>
      <c r="U69" s="131">
        <f t="shared" ref="U69" si="59">U71</f>
        <v>0</v>
      </c>
      <c r="V69" s="114">
        <f t="shared" si="50"/>
        <v>0</v>
      </c>
      <c r="W69" s="115">
        <v>0</v>
      </c>
      <c r="X69" s="128">
        <f>X71+X77</f>
        <v>2</v>
      </c>
      <c r="Y69" s="128">
        <f t="shared" ref="Y69:AR69" si="60">Y71+Y77</f>
        <v>2</v>
      </c>
      <c r="Z69" s="128">
        <f t="shared" si="60"/>
        <v>0</v>
      </c>
      <c r="AA69" s="128">
        <f t="shared" si="60"/>
        <v>2</v>
      </c>
      <c r="AB69" s="128">
        <f t="shared" si="60"/>
        <v>0</v>
      </c>
      <c r="AC69" s="128">
        <f t="shared" si="60"/>
        <v>2</v>
      </c>
      <c r="AD69" s="128">
        <f t="shared" si="60"/>
        <v>2</v>
      </c>
      <c r="AE69" s="128">
        <f t="shared" si="60"/>
        <v>2</v>
      </c>
      <c r="AF69" s="128">
        <f t="shared" si="60"/>
        <v>2</v>
      </c>
      <c r="AG69" s="128">
        <f t="shared" si="60"/>
        <v>0</v>
      </c>
      <c r="AH69" s="128">
        <f t="shared" si="60"/>
        <v>2</v>
      </c>
      <c r="AI69" s="128">
        <f t="shared" si="60"/>
        <v>0</v>
      </c>
      <c r="AJ69" s="128">
        <f t="shared" si="60"/>
        <v>2</v>
      </c>
      <c r="AK69" s="128">
        <f t="shared" si="60"/>
        <v>2</v>
      </c>
      <c r="AL69" s="128">
        <f t="shared" si="60"/>
        <v>3</v>
      </c>
      <c r="AM69" s="128">
        <f t="shared" si="60"/>
        <v>2</v>
      </c>
      <c r="AN69" s="128">
        <f t="shared" si="60"/>
        <v>2</v>
      </c>
      <c r="AO69" s="128">
        <f t="shared" si="60"/>
        <v>0</v>
      </c>
      <c r="AP69" s="128">
        <f t="shared" si="60"/>
        <v>2</v>
      </c>
      <c r="AQ69" s="128">
        <f t="shared" si="60"/>
        <v>4</v>
      </c>
      <c r="AR69" s="128">
        <f t="shared" si="60"/>
        <v>2</v>
      </c>
      <c r="AS69" s="84">
        <f>AS71</f>
        <v>3</v>
      </c>
      <c r="AT69" s="84">
        <f t="shared" ref="AT69:AU69" si="61">AT71</f>
        <v>0</v>
      </c>
      <c r="AU69" s="84">
        <f t="shared" si="61"/>
        <v>0</v>
      </c>
      <c r="AV69" s="119">
        <v>0</v>
      </c>
      <c r="AW69" s="146">
        <f t="shared" si="49"/>
        <v>38</v>
      </c>
      <c r="AX69" s="116"/>
      <c r="AY69" s="116"/>
      <c r="AZ69" s="116"/>
      <c r="BA69" s="116"/>
      <c r="BB69" s="116"/>
      <c r="BC69" s="116"/>
      <c r="BD69" s="116"/>
      <c r="BE69" s="116"/>
      <c r="BF69" s="57">
        <f t="shared" si="32"/>
        <v>0</v>
      </c>
    </row>
    <row r="70" spans="1:58" ht="16.5" thickBot="1">
      <c r="A70" s="201"/>
      <c r="B70" s="247"/>
      <c r="C70" s="249"/>
      <c r="D70" s="132" t="s">
        <v>18</v>
      </c>
      <c r="E70" s="131">
        <f>E72</f>
        <v>0</v>
      </c>
      <c r="F70" s="131">
        <f t="shared" ref="F70:T70" si="62">F72</f>
        <v>0</v>
      </c>
      <c r="G70" s="131">
        <f t="shared" si="62"/>
        <v>0</v>
      </c>
      <c r="H70" s="131">
        <f t="shared" si="62"/>
        <v>0</v>
      </c>
      <c r="I70" s="131">
        <f t="shared" si="62"/>
        <v>0</v>
      </c>
      <c r="J70" s="131">
        <f t="shared" si="62"/>
        <v>0</v>
      </c>
      <c r="K70" s="131">
        <f t="shared" si="62"/>
        <v>0</v>
      </c>
      <c r="L70" s="131">
        <f t="shared" si="62"/>
        <v>0</v>
      </c>
      <c r="M70" s="131">
        <f t="shared" si="62"/>
        <v>0</v>
      </c>
      <c r="N70" s="131">
        <f t="shared" si="62"/>
        <v>0</v>
      </c>
      <c r="O70" s="131">
        <f t="shared" si="62"/>
        <v>0</v>
      </c>
      <c r="P70" s="131">
        <f t="shared" si="62"/>
        <v>0</v>
      </c>
      <c r="Q70" s="131">
        <f t="shared" si="62"/>
        <v>0</v>
      </c>
      <c r="R70" s="131">
        <f t="shared" si="62"/>
        <v>0</v>
      </c>
      <c r="S70" s="131">
        <f t="shared" si="62"/>
        <v>0</v>
      </c>
      <c r="T70" s="131">
        <f t="shared" si="62"/>
        <v>0</v>
      </c>
      <c r="U70" s="131">
        <f t="shared" ref="U70" si="63">U72</f>
        <v>0</v>
      </c>
      <c r="V70" s="114">
        <f t="shared" si="50"/>
        <v>0</v>
      </c>
      <c r="W70" s="115">
        <v>0</v>
      </c>
      <c r="X70" s="128">
        <f>X72+X78</f>
        <v>0</v>
      </c>
      <c r="Y70" s="128">
        <f t="shared" ref="Y70:AR70" si="64">Y72+Y78</f>
        <v>0</v>
      </c>
      <c r="Z70" s="128">
        <f t="shared" si="64"/>
        <v>0</v>
      </c>
      <c r="AA70" s="128">
        <f t="shared" si="64"/>
        <v>0</v>
      </c>
      <c r="AB70" s="128">
        <f t="shared" si="64"/>
        <v>0</v>
      </c>
      <c r="AC70" s="128">
        <f t="shared" si="64"/>
        <v>0</v>
      </c>
      <c r="AD70" s="128">
        <f t="shared" si="64"/>
        <v>0</v>
      </c>
      <c r="AE70" s="128">
        <f t="shared" si="64"/>
        <v>2</v>
      </c>
      <c r="AF70" s="128">
        <f t="shared" si="64"/>
        <v>1</v>
      </c>
      <c r="AG70" s="128">
        <f t="shared" si="64"/>
        <v>0</v>
      </c>
      <c r="AH70" s="128">
        <f t="shared" si="64"/>
        <v>0</v>
      </c>
      <c r="AI70" s="128">
        <f t="shared" si="64"/>
        <v>0</v>
      </c>
      <c r="AJ70" s="128">
        <f t="shared" si="64"/>
        <v>0</v>
      </c>
      <c r="AK70" s="128">
        <f t="shared" si="64"/>
        <v>0</v>
      </c>
      <c r="AL70" s="128">
        <f t="shared" si="64"/>
        <v>1</v>
      </c>
      <c r="AM70" s="128">
        <f t="shared" si="64"/>
        <v>0</v>
      </c>
      <c r="AN70" s="128">
        <f t="shared" si="64"/>
        <v>0</v>
      </c>
      <c r="AO70" s="128">
        <f t="shared" si="64"/>
        <v>0</v>
      </c>
      <c r="AP70" s="128">
        <f t="shared" si="64"/>
        <v>0</v>
      </c>
      <c r="AQ70" s="128">
        <f t="shared" si="64"/>
        <v>1</v>
      </c>
      <c r="AR70" s="128">
        <f t="shared" si="64"/>
        <v>0</v>
      </c>
      <c r="AS70" s="84">
        <f>AS72</f>
        <v>3</v>
      </c>
      <c r="AT70" s="84">
        <f t="shared" ref="AT70:AU70" si="65">AT72</f>
        <v>0</v>
      </c>
      <c r="AU70" s="84">
        <f t="shared" si="65"/>
        <v>0</v>
      </c>
      <c r="AV70" s="119">
        <v>0</v>
      </c>
      <c r="AW70" s="146">
        <f t="shared" si="49"/>
        <v>8</v>
      </c>
      <c r="AX70" s="116"/>
      <c r="AY70" s="116"/>
      <c r="AZ70" s="116"/>
      <c r="BA70" s="116"/>
      <c r="BB70" s="116"/>
      <c r="BC70" s="116"/>
      <c r="BD70" s="116"/>
      <c r="BE70" s="116"/>
      <c r="BF70" s="57">
        <f t="shared" si="32"/>
        <v>0</v>
      </c>
    </row>
    <row r="71" spans="1:58" ht="16.5" thickBot="1">
      <c r="A71" s="201"/>
      <c r="B71" s="241" t="s">
        <v>106</v>
      </c>
      <c r="C71" s="177" t="s">
        <v>154</v>
      </c>
      <c r="D71" s="34" t="s">
        <v>17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85">
        <v>0</v>
      </c>
      <c r="V71" s="114">
        <f t="shared" si="50"/>
        <v>0</v>
      </c>
      <c r="W71" s="115">
        <v>0</v>
      </c>
      <c r="X71" s="74">
        <v>2</v>
      </c>
      <c r="Y71" s="74">
        <v>2</v>
      </c>
      <c r="Z71" s="74">
        <v>0</v>
      </c>
      <c r="AA71" s="74">
        <v>2</v>
      </c>
      <c r="AB71" s="74">
        <v>0</v>
      </c>
      <c r="AC71" s="74">
        <v>2</v>
      </c>
      <c r="AD71" s="74">
        <v>2</v>
      </c>
      <c r="AE71" s="74">
        <v>2</v>
      </c>
      <c r="AF71" s="74">
        <v>2</v>
      </c>
      <c r="AG71" s="74">
        <v>0</v>
      </c>
      <c r="AH71" s="74">
        <v>2</v>
      </c>
      <c r="AI71" s="74">
        <v>0</v>
      </c>
      <c r="AJ71" s="74">
        <v>2</v>
      </c>
      <c r="AK71" s="74">
        <v>2</v>
      </c>
      <c r="AL71" s="74">
        <v>3</v>
      </c>
      <c r="AM71" s="74">
        <v>2</v>
      </c>
      <c r="AN71" s="74">
        <v>2</v>
      </c>
      <c r="AO71" s="74">
        <v>0</v>
      </c>
      <c r="AP71" s="74">
        <v>2</v>
      </c>
      <c r="AQ71" s="74">
        <v>4</v>
      </c>
      <c r="AR71" s="74">
        <v>2</v>
      </c>
      <c r="AS71" s="84">
        <v>3</v>
      </c>
      <c r="AT71" s="84">
        <v>0</v>
      </c>
      <c r="AU71" s="84">
        <v>0</v>
      </c>
      <c r="AV71" s="119">
        <v>0</v>
      </c>
      <c r="AW71" s="146">
        <f t="shared" si="49"/>
        <v>38</v>
      </c>
      <c r="AX71" s="116"/>
      <c r="AY71" s="116"/>
      <c r="AZ71" s="116"/>
      <c r="BA71" s="116"/>
      <c r="BB71" s="116"/>
      <c r="BC71" s="116"/>
      <c r="BD71" s="116"/>
      <c r="BE71" s="116"/>
      <c r="BF71" s="57">
        <f t="shared" si="32"/>
        <v>0</v>
      </c>
    </row>
    <row r="72" spans="1:58" ht="16.5" thickBot="1">
      <c r="A72" s="201"/>
      <c r="B72" s="242"/>
      <c r="C72" s="196"/>
      <c r="D72" s="34" t="s">
        <v>18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85">
        <v>0</v>
      </c>
      <c r="V72" s="114">
        <f t="shared" si="50"/>
        <v>0</v>
      </c>
      <c r="W72" s="115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4">
        <v>0</v>
      </c>
      <c r="AD72" s="74">
        <v>0</v>
      </c>
      <c r="AE72" s="74">
        <v>2</v>
      </c>
      <c r="AF72" s="74">
        <v>1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1</v>
      </c>
      <c r="AM72" s="74">
        <v>0</v>
      </c>
      <c r="AN72" s="74">
        <v>0</v>
      </c>
      <c r="AO72" s="74">
        <v>0</v>
      </c>
      <c r="AP72" s="74">
        <v>0</v>
      </c>
      <c r="AQ72" s="74">
        <v>1</v>
      </c>
      <c r="AR72" s="74">
        <v>0</v>
      </c>
      <c r="AS72" s="84">
        <v>3</v>
      </c>
      <c r="AT72" s="84">
        <v>0</v>
      </c>
      <c r="AU72" s="84">
        <v>0</v>
      </c>
      <c r="AV72" s="119">
        <v>0</v>
      </c>
      <c r="AW72" s="146">
        <f t="shared" si="49"/>
        <v>8</v>
      </c>
      <c r="AX72" s="116"/>
      <c r="AY72" s="116"/>
      <c r="AZ72" s="116"/>
      <c r="BA72" s="116"/>
      <c r="BB72" s="116"/>
      <c r="BC72" s="116"/>
      <c r="BD72" s="116"/>
      <c r="BE72" s="116"/>
      <c r="BF72" s="57">
        <f t="shared" si="32"/>
        <v>0</v>
      </c>
    </row>
    <row r="73" spans="1:58" ht="16.5" thickBot="1">
      <c r="A73" s="201"/>
      <c r="B73" s="246" t="s">
        <v>113</v>
      </c>
      <c r="C73" s="248" t="s">
        <v>156</v>
      </c>
      <c r="D73" s="132" t="s">
        <v>17</v>
      </c>
      <c r="E73" s="131">
        <f>E75</f>
        <v>0</v>
      </c>
      <c r="F73" s="131">
        <f t="shared" ref="F73:T73" si="66">F75</f>
        <v>0</v>
      </c>
      <c r="G73" s="131">
        <f t="shared" si="66"/>
        <v>0</v>
      </c>
      <c r="H73" s="131">
        <f t="shared" si="66"/>
        <v>0</v>
      </c>
      <c r="I73" s="131">
        <f t="shared" si="66"/>
        <v>0</v>
      </c>
      <c r="J73" s="131">
        <f t="shared" si="66"/>
        <v>0</v>
      </c>
      <c r="K73" s="131">
        <f t="shared" si="66"/>
        <v>0</v>
      </c>
      <c r="L73" s="131">
        <f t="shared" si="66"/>
        <v>0</v>
      </c>
      <c r="M73" s="131">
        <f t="shared" si="66"/>
        <v>0</v>
      </c>
      <c r="N73" s="131">
        <f t="shared" si="66"/>
        <v>0</v>
      </c>
      <c r="O73" s="131">
        <f t="shared" si="66"/>
        <v>0</v>
      </c>
      <c r="P73" s="131">
        <f t="shared" si="66"/>
        <v>0</v>
      </c>
      <c r="Q73" s="131">
        <f t="shared" si="66"/>
        <v>0</v>
      </c>
      <c r="R73" s="131">
        <f t="shared" si="66"/>
        <v>0</v>
      </c>
      <c r="S73" s="131">
        <f t="shared" si="66"/>
        <v>0</v>
      </c>
      <c r="T73" s="131">
        <f t="shared" si="66"/>
        <v>0</v>
      </c>
      <c r="U73" s="131">
        <f t="shared" ref="U73" si="67">U75</f>
        <v>0</v>
      </c>
      <c r="V73" s="114">
        <f t="shared" si="50"/>
        <v>0</v>
      </c>
      <c r="W73" s="115">
        <v>0</v>
      </c>
      <c r="X73" s="128">
        <f>X75</f>
        <v>2</v>
      </c>
      <c r="Y73" s="128">
        <f t="shared" ref="Y73:AR73" si="68">Y75</f>
        <v>4</v>
      </c>
      <c r="Z73" s="128">
        <f t="shared" si="68"/>
        <v>6</v>
      </c>
      <c r="AA73" s="128">
        <f t="shared" si="68"/>
        <v>2</v>
      </c>
      <c r="AB73" s="128">
        <f t="shared" si="68"/>
        <v>4</v>
      </c>
      <c r="AC73" s="128">
        <f t="shared" si="68"/>
        <v>0</v>
      </c>
      <c r="AD73" s="128">
        <f t="shared" si="68"/>
        <v>2</v>
      </c>
      <c r="AE73" s="128">
        <f t="shared" si="68"/>
        <v>2</v>
      </c>
      <c r="AF73" s="128">
        <f t="shared" si="68"/>
        <v>2</v>
      </c>
      <c r="AG73" s="128">
        <f t="shared" si="68"/>
        <v>0</v>
      </c>
      <c r="AH73" s="128">
        <f t="shared" si="68"/>
        <v>0</v>
      </c>
      <c r="AI73" s="128">
        <f t="shared" si="68"/>
        <v>2</v>
      </c>
      <c r="AJ73" s="128">
        <f t="shared" si="68"/>
        <v>4</v>
      </c>
      <c r="AK73" s="128">
        <f t="shared" si="68"/>
        <v>2</v>
      </c>
      <c r="AL73" s="128">
        <f t="shared" si="68"/>
        <v>2</v>
      </c>
      <c r="AM73" s="128">
        <f t="shared" si="68"/>
        <v>0</v>
      </c>
      <c r="AN73" s="128">
        <f t="shared" si="68"/>
        <v>2</v>
      </c>
      <c r="AO73" s="128">
        <f t="shared" si="68"/>
        <v>0</v>
      </c>
      <c r="AP73" s="128">
        <f t="shared" si="68"/>
        <v>0</v>
      </c>
      <c r="AQ73" s="128">
        <f t="shared" si="68"/>
        <v>0</v>
      </c>
      <c r="AR73" s="128">
        <f t="shared" si="68"/>
        <v>0</v>
      </c>
      <c r="AS73" s="84">
        <f>AS77+AS75</f>
        <v>26</v>
      </c>
      <c r="AT73" s="84">
        <f>77:77</f>
        <v>36</v>
      </c>
      <c r="AU73" s="84">
        <f>AU78+AU77</f>
        <v>36</v>
      </c>
      <c r="AV73" s="102">
        <f>AV79+AV78</f>
        <v>20</v>
      </c>
      <c r="AW73" s="146">
        <f t="shared" si="49"/>
        <v>154</v>
      </c>
      <c r="AX73" s="116"/>
      <c r="AY73" s="116"/>
      <c r="AZ73" s="116"/>
      <c r="BA73" s="116"/>
      <c r="BB73" s="116"/>
      <c r="BC73" s="116"/>
      <c r="BD73" s="116"/>
      <c r="BE73" s="116"/>
      <c r="BF73" s="57">
        <v>0</v>
      </c>
    </row>
    <row r="74" spans="1:58" ht="16.5" thickBot="1">
      <c r="A74" s="201"/>
      <c r="B74" s="247"/>
      <c r="C74" s="249"/>
      <c r="D74" s="132" t="s">
        <v>18</v>
      </c>
      <c r="E74" s="131">
        <f>E76</f>
        <v>0</v>
      </c>
      <c r="F74" s="131">
        <f t="shared" ref="F74:T74" si="69">F76</f>
        <v>0</v>
      </c>
      <c r="G74" s="131">
        <f t="shared" si="69"/>
        <v>0</v>
      </c>
      <c r="H74" s="131">
        <f t="shared" si="69"/>
        <v>0</v>
      </c>
      <c r="I74" s="131">
        <f t="shared" si="69"/>
        <v>0</v>
      </c>
      <c r="J74" s="131">
        <f t="shared" si="69"/>
        <v>0</v>
      </c>
      <c r="K74" s="131">
        <f t="shared" si="69"/>
        <v>0</v>
      </c>
      <c r="L74" s="131">
        <f t="shared" si="69"/>
        <v>0</v>
      </c>
      <c r="M74" s="131">
        <f t="shared" si="69"/>
        <v>0</v>
      </c>
      <c r="N74" s="131">
        <f t="shared" si="69"/>
        <v>0</v>
      </c>
      <c r="O74" s="131">
        <f t="shared" si="69"/>
        <v>0</v>
      </c>
      <c r="P74" s="131">
        <f t="shared" si="69"/>
        <v>0</v>
      </c>
      <c r="Q74" s="131">
        <f t="shared" si="69"/>
        <v>0</v>
      </c>
      <c r="R74" s="131">
        <f t="shared" si="69"/>
        <v>0</v>
      </c>
      <c r="S74" s="131">
        <f t="shared" si="69"/>
        <v>0</v>
      </c>
      <c r="T74" s="131">
        <f t="shared" si="69"/>
        <v>0</v>
      </c>
      <c r="U74" s="131">
        <f t="shared" ref="U74" si="70">U76</f>
        <v>0</v>
      </c>
      <c r="V74" s="114">
        <f t="shared" si="50"/>
        <v>0</v>
      </c>
      <c r="W74" s="115">
        <v>0</v>
      </c>
      <c r="X74" s="128">
        <f>X76</f>
        <v>0</v>
      </c>
      <c r="Y74" s="128">
        <f t="shared" ref="Y74:AU74" si="71">Y76</f>
        <v>0</v>
      </c>
      <c r="Z74" s="128">
        <f t="shared" si="71"/>
        <v>0</v>
      </c>
      <c r="AA74" s="128">
        <f t="shared" si="71"/>
        <v>0</v>
      </c>
      <c r="AB74" s="128">
        <f t="shared" si="71"/>
        <v>0</v>
      </c>
      <c r="AC74" s="128">
        <f t="shared" si="71"/>
        <v>0</v>
      </c>
      <c r="AD74" s="128">
        <f t="shared" si="71"/>
        <v>0</v>
      </c>
      <c r="AE74" s="128">
        <f t="shared" si="71"/>
        <v>0</v>
      </c>
      <c r="AF74" s="128">
        <f t="shared" si="71"/>
        <v>0</v>
      </c>
      <c r="AG74" s="128">
        <f t="shared" si="71"/>
        <v>0</v>
      </c>
      <c r="AH74" s="128">
        <f t="shared" si="71"/>
        <v>0</v>
      </c>
      <c r="AI74" s="128">
        <f t="shared" si="71"/>
        <v>0</v>
      </c>
      <c r="AJ74" s="128">
        <f t="shared" si="71"/>
        <v>0</v>
      </c>
      <c r="AK74" s="128">
        <f t="shared" si="71"/>
        <v>0</v>
      </c>
      <c r="AL74" s="128">
        <f t="shared" si="71"/>
        <v>0</v>
      </c>
      <c r="AM74" s="128">
        <f t="shared" si="71"/>
        <v>0</v>
      </c>
      <c r="AN74" s="128">
        <f t="shared" si="71"/>
        <v>0</v>
      </c>
      <c r="AO74" s="128">
        <f t="shared" si="71"/>
        <v>0</v>
      </c>
      <c r="AP74" s="128">
        <f t="shared" si="71"/>
        <v>0</v>
      </c>
      <c r="AQ74" s="128">
        <f t="shared" si="71"/>
        <v>0</v>
      </c>
      <c r="AR74" s="128">
        <f t="shared" si="71"/>
        <v>0</v>
      </c>
      <c r="AS74" s="84">
        <f t="shared" si="71"/>
        <v>0</v>
      </c>
      <c r="AT74" s="84">
        <f t="shared" si="71"/>
        <v>0</v>
      </c>
      <c r="AU74" s="84">
        <f t="shared" si="71"/>
        <v>0</v>
      </c>
      <c r="AV74" s="119">
        <f t="shared" ref="AV74" si="72">SUM(X74:AR74)</f>
        <v>0</v>
      </c>
      <c r="AW74" s="146">
        <f t="shared" si="49"/>
        <v>0</v>
      </c>
      <c r="AX74" s="116"/>
      <c r="AY74" s="116"/>
      <c r="AZ74" s="116"/>
      <c r="BA74" s="116"/>
      <c r="BB74" s="116"/>
      <c r="BC74" s="116"/>
      <c r="BD74" s="116"/>
      <c r="BE74" s="116"/>
      <c r="BF74" s="57">
        <v>0</v>
      </c>
    </row>
    <row r="75" spans="1:58" ht="16.5" thickBot="1">
      <c r="A75" s="201"/>
      <c r="B75" s="241" t="s">
        <v>114</v>
      </c>
      <c r="C75" s="177" t="s">
        <v>157</v>
      </c>
      <c r="D75" s="34" t="s">
        <v>17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85">
        <v>0</v>
      </c>
      <c r="V75" s="114">
        <f t="shared" si="50"/>
        <v>0</v>
      </c>
      <c r="W75" s="115">
        <v>0</v>
      </c>
      <c r="X75" s="74">
        <v>2</v>
      </c>
      <c r="Y75" s="74">
        <v>4</v>
      </c>
      <c r="Z75" s="74">
        <v>6</v>
      </c>
      <c r="AA75" s="74">
        <v>2</v>
      </c>
      <c r="AB75" s="74">
        <v>4</v>
      </c>
      <c r="AC75" s="74">
        <v>0</v>
      </c>
      <c r="AD75" s="74">
        <v>2</v>
      </c>
      <c r="AE75" s="74">
        <v>2</v>
      </c>
      <c r="AF75" s="74">
        <v>2</v>
      </c>
      <c r="AG75" s="74">
        <v>0</v>
      </c>
      <c r="AH75" s="74">
        <v>0</v>
      </c>
      <c r="AI75" s="74">
        <v>2</v>
      </c>
      <c r="AJ75" s="74">
        <v>4</v>
      </c>
      <c r="AK75" s="74">
        <v>2</v>
      </c>
      <c r="AL75" s="74">
        <v>2</v>
      </c>
      <c r="AM75" s="74">
        <v>0</v>
      </c>
      <c r="AN75" s="74">
        <v>2</v>
      </c>
      <c r="AO75" s="74">
        <v>0</v>
      </c>
      <c r="AP75" s="74">
        <v>0</v>
      </c>
      <c r="AQ75" s="74">
        <v>0</v>
      </c>
      <c r="AR75" s="74">
        <v>0</v>
      </c>
      <c r="AS75" s="84">
        <v>2</v>
      </c>
      <c r="AT75" s="84">
        <v>0</v>
      </c>
      <c r="AU75" s="84">
        <v>0</v>
      </c>
      <c r="AV75" s="119">
        <v>0</v>
      </c>
      <c r="AW75" s="146">
        <f>SUM(Y75:AS75)+AT75+AU75+AV75+X75</f>
        <v>38</v>
      </c>
      <c r="AX75" s="116"/>
      <c r="AY75" s="116"/>
      <c r="AZ75" s="116"/>
      <c r="BA75" s="116"/>
      <c r="BB75" s="116"/>
      <c r="BC75" s="116"/>
      <c r="BD75" s="116"/>
      <c r="BE75" s="116"/>
      <c r="BF75" s="57">
        <v>0</v>
      </c>
    </row>
    <row r="76" spans="1:58" ht="16.5" thickBot="1">
      <c r="A76" s="201"/>
      <c r="B76" s="242"/>
      <c r="C76" s="196"/>
      <c r="D76" s="34" t="s">
        <v>18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85">
        <v>0</v>
      </c>
      <c r="V76" s="114">
        <f t="shared" si="50"/>
        <v>0</v>
      </c>
      <c r="W76" s="115">
        <v>0</v>
      </c>
      <c r="X76" s="74">
        <v>0</v>
      </c>
      <c r="Y76" s="74">
        <v>0</v>
      </c>
      <c r="Z76" s="74">
        <v>0</v>
      </c>
      <c r="AA76" s="74">
        <v>0</v>
      </c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74">
        <v>0</v>
      </c>
      <c r="AQ76" s="74">
        <v>0</v>
      </c>
      <c r="AR76" s="74">
        <v>0</v>
      </c>
      <c r="AS76" s="84">
        <v>0</v>
      </c>
      <c r="AT76" s="84">
        <v>0</v>
      </c>
      <c r="AU76" s="84">
        <v>0</v>
      </c>
      <c r="AV76" s="119">
        <v>0</v>
      </c>
      <c r="AW76" s="146">
        <f t="shared" si="49"/>
        <v>0</v>
      </c>
      <c r="AX76" s="116"/>
      <c r="AY76" s="116"/>
      <c r="AZ76" s="116"/>
      <c r="BA76" s="116"/>
      <c r="BB76" s="116"/>
      <c r="BC76" s="116"/>
      <c r="BD76" s="116"/>
      <c r="BE76" s="116"/>
      <c r="BF76" s="57">
        <v>0</v>
      </c>
    </row>
    <row r="77" spans="1:58" ht="24" thickBot="1">
      <c r="A77" s="201"/>
      <c r="B77" s="133" t="s">
        <v>116</v>
      </c>
      <c r="C77" s="134" t="s">
        <v>158</v>
      </c>
      <c r="D77" s="81" t="s">
        <v>17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  <c r="U77" s="85">
        <v>0</v>
      </c>
      <c r="V77" s="114">
        <f t="shared" si="50"/>
        <v>0</v>
      </c>
      <c r="W77" s="115">
        <v>0</v>
      </c>
      <c r="X77" s="83">
        <v>0</v>
      </c>
      <c r="Y77" s="83">
        <v>0</v>
      </c>
      <c r="Z77" s="83"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0</v>
      </c>
      <c r="AF77" s="83">
        <v>0</v>
      </c>
      <c r="AG77" s="83">
        <v>0</v>
      </c>
      <c r="AH77" s="83">
        <v>0</v>
      </c>
      <c r="AI77" s="83">
        <v>0</v>
      </c>
      <c r="AJ77" s="83">
        <v>0</v>
      </c>
      <c r="AK77" s="83">
        <v>0</v>
      </c>
      <c r="AL77" s="83">
        <v>0</v>
      </c>
      <c r="AM77" s="83">
        <v>0</v>
      </c>
      <c r="AN77" s="83">
        <v>0</v>
      </c>
      <c r="AO77" s="83">
        <v>0</v>
      </c>
      <c r="AP77" s="83">
        <v>0</v>
      </c>
      <c r="AQ77" s="83">
        <v>0</v>
      </c>
      <c r="AR77" s="83">
        <v>0</v>
      </c>
      <c r="AS77" s="84">
        <v>24</v>
      </c>
      <c r="AT77" s="84">
        <v>36</v>
      </c>
      <c r="AU77" s="84">
        <v>12</v>
      </c>
      <c r="AV77" s="119">
        <v>0</v>
      </c>
      <c r="AW77" s="146">
        <f t="shared" si="49"/>
        <v>72</v>
      </c>
      <c r="AX77" s="116"/>
      <c r="AY77" s="116"/>
      <c r="AZ77" s="116"/>
      <c r="BA77" s="116"/>
      <c r="BB77" s="116"/>
      <c r="BC77" s="116"/>
      <c r="BD77" s="116"/>
      <c r="BE77" s="116"/>
      <c r="BF77" s="57">
        <v>0</v>
      </c>
    </row>
    <row r="78" spans="1:58" ht="35.25" thickBot="1">
      <c r="A78" s="201"/>
      <c r="B78" s="133" t="s">
        <v>159</v>
      </c>
      <c r="C78" s="134" t="s">
        <v>160</v>
      </c>
      <c r="D78" s="81" t="s">
        <v>17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5">
        <v>0</v>
      </c>
      <c r="V78" s="114">
        <f t="shared" si="50"/>
        <v>0</v>
      </c>
      <c r="W78" s="115">
        <v>0</v>
      </c>
      <c r="X78" s="83">
        <v>0</v>
      </c>
      <c r="Y78" s="83">
        <v>0</v>
      </c>
      <c r="Z78" s="83">
        <v>0</v>
      </c>
      <c r="AA78" s="83">
        <v>0</v>
      </c>
      <c r="AB78" s="83">
        <v>0</v>
      </c>
      <c r="AC78" s="83">
        <v>0</v>
      </c>
      <c r="AD78" s="83">
        <v>0</v>
      </c>
      <c r="AE78" s="83">
        <v>0</v>
      </c>
      <c r="AF78" s="83">
        <v>0</v>
      </c>
      <c r="AG78" s="83">
        <v>0</v>
      </c>
      <c r="AH78" s="83">
        <v>0</v>
      </c>
      <c r="AI78" s="83">
        <v>0</v>
      </c>
      <c r="AJ78" s="83">
        <v>0</v>
      </c>
      <c r="AK78" s="83">
        <v>0</v>
      </c>
      <c r="AL78" s="83">
        <v>0</v>
      </c>
      <c r="AM78" s="83">
        <v>0</v>
      </c>
      <c r="AN78" s="83">
        <v>0</v>
      </c>
      <c r="AO78" s="83">
        <v>0</v>
      </c>
      <c r="AP78" s="83">
        <v>0</v>
      </c>
      <c r="AQ78" s="83">
        <v>0</v>
      </c>
      <c r="AR78" s="83">
        <v>0</v>
      </c>
      <c r="AS78" s="84">
        <v>0</v>
      </c>
      <c r="AT78" s="84">
        <v>0</v>
      </c>
      <c r="AU78" s="84">
        <v>24</v>
      </c>
      <c r="AV78" s="119">
        <v>12</v>
      </c>
      <c r="AW78" s="146">
        <f>SUM(Y78:AS78)+AT78+AU78+AV78+X78</f>
        <v>36</v>
      </c>
      <c r="AX78" s="116"/>
      <c r="AY78" s="116"/>
      <c r="AZ78" s="116"/>
      <c r="BA78" s="116"/>
      <c r="BB78" s="116"/>
      <c r="BC78" s="116"/>
      <c r="BD78" s="116"/>
      <c r="BE78" s="116"/>
      <c r="BF78" s="57">
        <v>0</v>
      </c>
    </row>
    <row r="79" spans="1:58" ht="16.5" thickBot="1">
      <c r="A79" s="201"/>
      <c r="B79" s="133"/>
      <c r="C79" s="147" t="s">
        <v>186</v>
      </c>
      <c r="D79" s="82"/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5">
        <v>0</v>
      </c>
      <c r="V79" s="114">
        <v>0</v>
      </c>
      <c r="W79" s="115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0</v>
      </c>
      <c r="AO79" s="83">
        <v>0</v>
      </c>
      <c r="AP79" s="83">
        <v>0</v>
      </c>
      <c r="AQ79" s="83">
        <v>0</v>
      </c>
      <c r="AR79" s="83">
        <v>0</v>
      </c>
      <c r="AS79" s="84">
        <v>0</v>
      </c>
      <c r="AT79" s="84">
        <v>0</v>
      </c>
      <c r="AU79" s="84">
        <v>0</v>
      </c>
      <c r="AV79" s="119">
        <v>8</v>
      </c>
      <c r="AW79" s="146">
        <f>SUM(Y79:AS79)+AT79+AU79+AV79+X79</f>
        <v>8</v>
      </c>
      <c r="AX79" s="116"/>
      <c r="AY79" s="116"/>
      <c r="AZ79" s="116"/>
      <c r="BA79" s="116"/>
      <c r="BB79" s="116"/>
      <c r="BC79" s="116"/>
      <c r="BD79" s="116"/>
      <c r="BE79" s="116"/>
      <c r="BF79" s="57">
        <v>0</v>
      </c>
    </row>
    <row r="80" spans="1:58" ht="24" customHeight="1" thickBot="1">
      <c r="A80" s="201"/>
      <c r="B80" s="210" t="s">
        <v>33</v>
      </c>
      <c r="C80" s="211"/>
      <c r="D80" s="212"/>
      <c r="E80" s="22">
        <f t="shared" ref="E80:U80" si="73">E15+E21</f>
        <v>34</v>
      </c>
      <c r="F80" s="22">
        <f t="shared" si="73"/>
        <v>34</v>
      </c>
      <c r="G80" s="22">
        <f t="shared" si="73"/>
        <v>34</v>
      </c>
      <c r="H80" s="22">
        <f t="shared" si="73"/>
        <v>34</v>
      </c>
      <c r="I80" s="22">
        <f t="shared" si="73"/>
        <v>35</v>
      </c>
      <c r="J80" s="22">
        <f t="shared" si="73"/>
        <v>36</v>
      </c>
      <c r="K80" s="22">
        <f t="shared" si="73"/>
        <v>36</v>
      </c>
      <c r="L80" s="22">
        <f t="shared" si="73"/>
        <v>36</v>
      </c>
      <c r="M80" s="22">
        <f t="shared" si="73"/>
        <v>36</v>
      </c>
      <c r="N80" s="22">
        <f t="shared" si="73"/>
        <v>36</v>
      </c>
      <c r="O80" s="22">
        <f t="shared" si="73"/>
        <v>36</v>
      </c>
      <c r="P80" s="22">
        <f t="shared" si="73"/>
        <v>36</v>
      </c>
      <c r="Q80" s="22">
        <f t="shared" si="73"/>
        <v>36</v>
      </c>
      <c r="R80" s="22">
        <f t="shared" si="73"/>
        <v>36</v>
      </c>
      <c r="S80" s="22">
        <f t="shared" si="73"/>
        <v>36</v>
      </c>
      <c r="T80" s="50">
        <f t="shared" si="73"/>
        <v>35</v>
      </c>
      <c r="U80" s="50">
        <f t="shared" si="73"/>
        <v>24</v>
      </c>
      <c r="V80" s="59">
        <f>SUM(E80:U80)</f>
        <v>590</v>
      </c>
      <c r="W80" s="60">
        <v>0</v>
      </c>
      <c r="X80" s="50">
        <f t="shared" ref="X80:AV80" si="74">X15+X21</f>
        <v>36</v>
      </c>
      <c r="Y80" s="50">
        <f t="shared" si="74"/>
        <v>36</v>
      </c>
      <c r="Z80" s="50">
        <f t="shared" si="74"/>
        <v>36</v>
      </c>
      <c r="AA80" s="50">
        <f t="shared" si="74"/>
        <v>36</v>
      </c>
      <c r="AB80" s="50">
        <f t="shared" si="74"/>
        <v>34</v>
      </c>
      <c r="AC80" s="50">
        <f t="shared" si="74"/>
        <v>36</v>
      </c>
      <c r="AD80" s="50">
        <f t="shared" si="74"/>
        <v>34</v>
      </c>
      <c r="AE80" s="50">
        <f t="shared" si="74"/>
        <v>34</v>
      </c>
      <c r="AF80" s="50">
        <f t="shared" si="74"/>
        <v>35</v>
      </c>
      <c r="AG80" s="50">
        <f t="shared" si="74"/>
        <v>36</v>
      </c>
      <c r="AH80" s="50">
        <f t="shared" si="74"/>
        <v>36</v>
      </c>
      <c r="AI80" s="50">
        <f t="shared" si="74"/>
        <v>36</v>
      </c>
      <c r="AJ80" s="50">
        <f t="shared" si="74"/>
        <v>36</v>
      </c>
      <c r="AK80" s="50">
        <f t="shared" si="74"/>
        <v>36</v>
      </c>
      <c r="AL80" s="50">
        <f t="shared" si="74"/>
        <v>35</v>
      </c>
      <c r="AM80" s="50">
        <f t="shared" si="74"/>
        <v>36</v>
      </c>
      <c r="AN80" s="50">
        <f t="shared" si="74"/>
        <v>36</v>
      </c>
      <c r="AO80" s="50">
        <f t="shared" si="74"/>
        <v>36</v>
      </c>
      <c r="AP80" s="50">
        <f t="shared" si="74"/>
        <v>36</v>
      </c>
      <c r="AQ80" s="50">
        <f t="shared" si="74"/>
        <v>34</v>
      </c>
      <c r="AR80" s="50">
        <f t="shared" si="74"/>
        <v>35</v>
      </c>
      <c r="AS80" s="50">
        <f t="shared" si="74"/>
        <v>33</v>
      </c>
      <c r="AT80" s="50">
        <f t="shared" si="74"/>
        <v>36</v>
      </c>
      <c r="AU80" s="50">
        <f t="shared" si="74"/>
        <v>36</v>
      </c>
      <c r="AV80" s="130">
        <f t="shared" si="74"/>
        <v>36</v>
      </c>
      <c r="AW80" s="146">
        <f>SUM(Y80:AS80)+AT80+AU80+AV80+X80</f>
        <v>886</v>
      </c>
      <c r="AX80" s="61"/>
      <c r="AY80" s="61"/>
      <c r="AZ80" s="61"/>
      <c r="BA80" s="61"/>
      <c r="BB80" s="61"/>
      <c r="BC80" s="61"/>
      <c r="BD80" s="61"/>
      <c r="BE80" s="61"/>
      <c r="BF80" s="63">
        <v>0</v>
      </c>
    </row>
    <row r="81" spans="1:59" ht="22.5" customHeight="1" thickBot="1">
      <c r="A81" s="201"/>
      <c r="B81" s="207" t="s">
        <v>19</v>
      </c>
      <c r="C81" s="208"/>
      <c r="D81" s="209"/>
      <c r="E81" s="22">
        <f t="shared" ref="E81:U81" si="75">E16+E22</f>
        <v>2</v>
      </c>
      <c r="F81" s="22">
        <f t="shared" si="75"/>
        <v>2</v>
      </c>
      <c r="G81" s="22">
        <f t="shared" si="75"/>
        <v>2</v>
      </c>
      <c r="H81" s="22">
        <f t="shared" si="75"/>
        <v>2</v>
      </c>
      <c r="I81" s="22">
        <f t="shared" si="75"/>
        <v>1</v>
      </c>
      <c r="J81" s="22">
        <f t="shared" si="75"/>
        <v>0</v>
      </c>
      <c r="K81" s="22">
        <f t="shared" si="75"/>
        <v>0</v>
      </c>
      <c r="L81" s="22">
        <f t="shared" si="75"/>
        <v>0</v>
      </c>
      <c r="M81" s="22">
        <f t="shared" si="75"/>
        <v>0</v>
      </c>
      <c r="N81" s="22">
        <f t="shared" si="75"/>
        <v>0</v>
      </c>
      <c r="O81" s="22">
        <f t="shared" si="75"/>
        <v>0</v>
      </c>
      <c r="P81" s="22">
        <f t="shared" si="75"/>
        <v>0</v>
      </c>
      <c r="Q81" s="22">
        <f t="shared" si="75"/>
        <v>0</v>
      </c>
      <c r="R81" s="22">
        <f t="shared" si="75"/>
        <v>0</v>
      </c>
      <c r="S81" s="22">
        <f t="shared" si="75"/>
        <v>0</v>
      </c>
      <c r="T81" s="50">
        <f t="shared" si="75"/>
        <v>1</v>
      </c>
      <c r="U81" s="50">
        <f t="shared" si="75"/>
        <v>12</v>
      </c>
      <c r="V81" s="59">
        <f>SUM(E81:U81)</f>
        <v>22</v>
      </c>
      <c r="W81" s="64">
        <v>0</v>
      </c>
      <c r="X81" s="50">
        <f t="shared" ref="X81:AV81" si="76">X16+X22</f>
        <v>0</v>
      </c>
      <c r="Y81" s="50">
        <f t="shared" si="76"/>
        <v>0</v>
      </c>
      <c r="Z81" s="50">
        <f t="shared" si="76"/>
        <v>0</v>
      </c>
      <c r="AA81" s="50">
        <f t="shared" si="76"/>
        <v>0</v>
      </c>
      <c r="AB81" s="50">
        <f t="shared" si="76"/>
        <v>2</v>
      </c>
      <c r="AC81" s="50">
        <f t="shared" si="76"/>
        <v>0</v>
      </c>
      <c r="AD81" s="50">
        <f t="shared" si="76"/>
        <v>2</v>
      </c>
      <c r="AE81" s="50">
        <f t="shared" si="76"/>
        <v>2</v>
      </c>
      <c r="AF81" s="50">
        <f t="shared" si="76"/>
        <v>1</v>
      </c>
      <c r="AG81" s="50">
        <f t="shared" si="76"/>
        <v>0</v>
      </c>
      <c r="AH81" s="50">
        <f t="shared" si="76"/>
        <v>0</v>
      </c>
      <c r="AI81" s="50">
        <f t="shared" si="76"/>
        <v>0</v>
      </c>
      <c r="AJ81" s="50">
        <f t="shared" si="76"/>
        <v>0</v>
      </c>
      <c r="AK81" s="50">
        <f t="shared" si="76"/>
        <v>0</v>
      </c>
      <c r="AL81" s="50">
        <f t="shared" si="76"/>
        <v>1</v>
      </c>
      <c r="AM81" s="50">
        <f t="shared" si="76"/>
        <v>0</v>
      </c>
      <c r="AN81" s="50">
        <f t="shared" si="76"/>
        <v>0</v>
      </c>
      <c r="AO81" s="50">
        <f t="shared" si="76"/>
        <v>0</v>
      </c>
      <c r="AP81" s="50">
        <f t="shared" si="76"/>
        <v>0</v>
      </c>
      <c r="AQ81" s="50">
        <f t="shared" si="76"/>
        <v>2</v>
      </c>
      <c r="AR81" s="50">
        <f t="shared" si="76"/>
        <v>1</v>
      </c>
      <c r="AS81" s="50">
        <f t="shared" si="76"/>
        <v>3</v>
      </c>
      <c r="AT81" s="50">
        <f t="shared" si="76"/>
        <v>0</v>
      </c>
      <c r="AU81" s="50">
        <f t="shared" si="76"/>
        <v>0</v>
      </c>
      <c r="AV81" s="130">
        <f t="shared" si="76"/>
        <v>0</v>
      </c>
      <c r="AW81" s="146">
        <f>SUM(Y81:AS81)+AT81+AU81+AV81+X81</f>
        <v>14</v>
      </c>
      <c r="AX81" s="61"/>
      <c r="AY81" s="61"/>
      <c r="AZ81" s="61"/>
      <c r="BA81" s="61"/>
      <c r="BB81" s="61"/>
      <c r="BC81" s="61"/>
      <c r="BD81" s="61"/>
      <c r="BE81" s="61"/>
      <c r="BF81" s="63">
        <v>0</v>
      </c>
    </row>
    <row r="82" spans="1:59" ht="18" customHeight="1" thickBot="1">
      <c r="A82" s="201"/>
      <c r="B82" s="207" t="s">
        <v>20</v>
      </c>
      <c r="C82" s="208"/>
      <c r="D82" s="209"/>
      <c r="E82" s="23">
        <f t="shared" ref="E82:U82" si="77">E80+E81</f>
        <v>36</v>
      </c>
      <c r="F82" s="23">
        <f t="shared" si="77"/>
        <v>36</v>
      </c>
      <c r="G82" s="23">
        <f t="shared" si="77"/>
        <v>36</v>
      </c>
      <c r="H82" s="23">
        <f t="shared" si="77"/>
        <v>36</v>
      </c>
      <c r="I82" s="23">
        <f t="shared" si="77"/>
        <v>36</v>
      </c>
      <c r="J82" s="23">
        <f t="shared" si="77"/>
        <v>36</v>
      </c>
      <c r="K82" s="23">
        <f t="shared" si="77"/>
        <v>36</v>
      </c>
      <c r="L82" s="23">
        <f t="shared" si="77"/>
        <v>36</v>
      </c>
      <c r="M82" s="23">
        <f t="shared" si="77"/>
        <v>36</v>
      </c>
      <c r="N82" s="23">
        <f t="shared" si="77"/>
        <v>36</v>
      </c>
      <c r="O82" s="23">
        <f t="shared" si="77"/>
        <v>36</v>
      </c>
      <c r="P82" s="23">
        <f t="shared" si="77"/>
        <v>36</v>
      </c>
      <c r="Q82" s="23">
        <f t="shared" si="77"/>
        <v>36</v>
      </c>
      <c r="R82" s="23">
        <f t="shared" si="77"/>
        <v>36</v>
      </c>
      <c r="S82" s="23">
        <f t="shared" si="77"/>
        <v>36</v>
      </c>
      <c r="T82" s="65">
        <f t="shared" si="77"/>
        <v>36</v>
      </c>
      <c r="U82" s="65">
        <f t="shared" si="77"/>
        <v>36</v>
      </c>
      <c r="V82" s="59">
        <f>SUM(E82:U82)</f>
        <v>612</v>
      </c>
      <c r="W82" s="64">
        <v>0</v>
      </c>
      <c r="X82" s="51">
        <f t="shared" ref="X82:AR82" si="78">X80+X81</f>
        <v>36</v>
      </c>
      <c r="Y82" s="51">
        <f t="shared" si="78"/>
        <v>36</v>
      </c>
      <c r="Z82" s="51">
        <f t="shared" si="78"/>
        <v>36</v>
      </c>
      <c r="AA82" s="51">
        <f t="shared" si="78"/>
        <v>36</v>
      </c>
      <c r="AB82" s="51">
        <f t="shared" si="78"/>
        <v>36</v>
      </c>
      <c r="AC82" s="51">
        <f t="shared" si="78"/>
        <v>36</v>
      </c>
      <c r="AD82" s="51">
        <f t="shared" si="78"/>
        <v>36</v>
      </c>
      <c r="AE82" s="51">
        <f t="shared" si="78"/>
        <v>36</v>
      </c>
      <c r="AF82" s="51">
        <f t="shared" si="78"/>
        <v>36</v>
      </c>
      <c r="AG82" s="51">
        <f t="shared" si="78"/>
        <v>36</v>
      </c>
      <c r="AH82" s="51">
        <f t="shared" si="78"/>
        <v>36</v>
      </c>
      <c r="AI82" s="51">
        <f t="shared" si="78"/>
        <v>36</v>
      </c>
      <c r="AJ82" s="51">
        <f t="shared" si="78"/>
        <v>36</v>
      </c>
      <c r="AK82" s="51">
        <f t="shared" si="78"/>
        <v>36</v>
      </c>
      <c r="AL82" s="51">
        <f t="shared" si="78"/>
        <v>36</v>
      </c>
      <c r="AM82" s="51">
        <f t="shared" si="78"/>
        <v>36</v>
      </c>
      <c r="AN82" s="51">
        <f t="shared" si="78"/>
        <v>36</v>
      </c>
      <c r="AO82" s="51">
        <f t="shared" si="78"/>
        <v>36</v>
      </c>
      <c r="AP82" s="51">
        <f t="shared" si="78"/>
        <v>36</v>
      </c>
      <c r="AQ82" s="51">
        <f t="shared" si="78"/>
        <v>36</v>
      </c>
      <c r="AR82" s="51">
        <f t="shared" si="78"/>
        <v>36</v>
      </c>
      <c r="AS82" s="51">
        <f t="shared" ref="AS82:AV82" si="79">AS80+AS81</f>
        <v>36</v>
      </c>
      <c r="AT82" s="51">
        <f t="shared" si="79"/>
        <v>36</v>
      </c>
      <c r="AU82" s="51">
        <f t="shared" si="79"/>
        <v>36</v>
      </c>
      <c r="AV82" s="149">
        <f t="shared" si="79"/>
        <v>36</v>
      </c>
      <c r="AW82" s="146">
        <f>SUM(Y82:AS82)+AT82+AU82+AV82+X82</f>
        <v>900</v>
      </c>
      <c r="AX82" s="66"/>
      <c r="AY82" s="66"/>
      <c r="AZ82" s="66"/>
      <c r="BA82" s="66"/>
      <c r="BB82" s="66"/>
      <c r="BC82" s="66"/>
      <c r="BD82" s="66"/>
      <c r="BE82" s="66"/>
      <c r="BF82" s="63">
        <v>0</v>
      </c>
    </row>
    <row r="83" spans="1:59"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</row>
    <row r="84" spans="1:59"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</row>
    <row r="85" spans="1:59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5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53"/>
      <c r="U88" s="53"/>
      <c r="V88" s="56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6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1:59">
      <c r="A163" s="13"/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1:59">
      <c r="A164" s="13"/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1:59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1:59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1:59">
      <c r="A167" s="13"/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1:59">
      <c r="A168" s="13"/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1:59">
      <c r="A169" s="13"/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1:59">
      <c r="A170" s="13"/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59">
      <c r="A171" s="13"/>
      <c r="B171" s="13"/>
      <c r="C171" s="13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</row>
    <row r="172" spans="1:59">
      <c r="A172" s="13"/>
      <c r="B172" s="13"/>
      <c r="C172" s="13"/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</row>
    <row r="173" spans="1:59">
      <c r="A173" s="13"/>
      <c r="B173" s="13"/>
      <c r="C173" s="13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1:59">
      <c r="A174" s="13"/>
      <c r="B174" s="13"/>
      <c r="C174" s="13"/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1:59">
      <c r="A175" s="13"/>
      <c r="B175" s="13"/>
      <c r="C175" s="13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</row>
    <row r="176" spans="1:59">
      <c r="A176" s="13"/>
      <c r="B176" s="13"/>
      <c r="C176" s="13"/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</row>
    <row r="177" spans="1:59">
      <c r="A177" s="13"/>
      <c r="B177" s="13"/>
      <c r="C177" s="13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</row>
    <row r="178" spans="1:59">
      <c r="A178" s="13"/>
      <c r="B178" s="13"/>
      <c r="C178" s="13"/>
      <c r="D178" s="13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</row>
    <row r="179" spans="1:59">
      <c r="A179" s="13"/>
      <c r="B179" s="13"/>
      <c r="C179" s="13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</row>
    <row r="180" spans="1:59">
      <c r="A180" s="13"/>
      <c r="B180" s="13"/>
      <c r="C180" s="13"/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</row>
  </sheetData>
  <mergeCells count="95">
    <mergeCell ref="B73:B74"/>
    <mergeCell ref="C73:C74"/>
    <mergeCell ref="B75:B76"/>
    <mergeCell ref="C75:C76"/>
    <mergeCell ref="B31:B32"/>
    <mergeCell ref="B63:B64"/>
    <mergeCell ref="C63:C64"/>
    <mergeCell ref="B65:B66"/>
    <mergeCell ref="C65:C66"/>
    <mergeCell ref="C41:C42"/>
    <mergeCell ref="B39:B40"/>
    <mergeCell ref="C39:C40"/>
    <mergeCell ref="B47:B48"/>
    <mergeCell ref="C47:C48"/>
    <mergeCell ref="C55:C56"/>
    <mergeCell ref="B67:B68"/>
    <mergeCell ref="A15:A82"/>
    <mergeCell ref="A10:A14"/>
    <mergeCell ref="B19:B20"/>
    <mergeCell ref="B33:B34"/>
    <mergeCell ref="B35:B36"/>
    <mergeCell ref="B37:B38"/>
    <mergeCell ref="B43:B44"/>
    <mergeCell ref="B49:B50"/>
    <mergeCell ref="B55:B56"/>
    <mergeCell ref="B10:B14"/>
    <mergeCell ref="B27:B28"/>
    <mergeCell ref="B25:B26"/>
    <mergeCell ref="B82:D82"/>
    <mergeCell ref="C53:C54"/>
    <mergeCell ref="B81:D81"/>
    <mergeCell ref="B80:D80"/>
    <mergeCell ref="C25:C26"/>
    <mergeCell ref="C27:C28"/>
    <mergeCell ref="C35:C36"/>
    <mergeCell ref="C43:C44"/>
    <mergeCell ref="B45:B46"/>
    <mergeCell ref="C45:C46"/>
    <mergeCell ref="C37:C38"/>
    <mergeCell ref="B41:B42"/>
    <mergeCell ref="C31:C32"/>
    <mergeCell ref="C33:C34"/>
    <mergeCell ref="B29:B30"/>
    <mergeCell ref="C29:C30"/>
    <mergeCell ref="AO1:AY1"/>
    <mergeCell ref="A6:BF6"/>
    <mergeCell ref="B7:BC7"/>
    <mergeCell ref="AN8:AZ8"/>
    <mergeCell ref="AO4:BE4"/>
    <mergeCell ref="AO3:BE3"/>
    <mergeCell ref="AO2:AZ2"/>
    <mergeCell ref="T8:AL8"/>
    <mergeCell ref="I5:AI5"/>
    <mergeCell ref="C10:C14"/>
    <mergeCell ref="B9:G9"/>
    <mergeCell ref="AS10:AU10"/>
    <mergeCell ref="AJ10:AM10"/>
    <mergeCell ref="AB10:AD10"/>
    <mergeCell ref="Y10:Z10"/>
    <mergeCell ref="W9:AC9"/>
    <mergeCell ref="BB10:BD10"/>
    <mergeCell ref="D10:D14"/>
    <mergeCell ref="AF10:AH10"/>
    <mergeCell ref="E11:BE11"/>
    <mergeCell ref="E13:BE13"/>
    <mergeCell ref="F10:H10"/>
    <mergeCell ref="J10:M10"/>
    <mergeCell ref="O10:Q10"/>
    <mergeCell ref="AO10:AQ10"/>
    <mergeCell ref="AW10:AZ10"/>
    <mergeCell ref="S10:U10"/>
    <mergeCell ref="C15:C16"/>
    <mergeCell ref="C21:C22"/>
    <mergeCell ref="B21:B22"/>
    <mergeCell ref="C17:C18"/>
    <mergeCell ref="B23:B24"/>
    <mergeCell ref="C23:C24"/>
    <mergeCell ref="B15:B16"/>
    <mergeCell ref="B17:B18"/>
    <mergeCell ref="C19:C20"/>
    <mergeCell ref="B71:B72"/>
    <mergeCell ref="C71:C72"/>
    <mergeCell ref="B61:B62"/>
    <mergeCell ref="C61:C62"/>
    <mergeCell ref="C49:C50"/>
    <mergeCell ref="B51:B52"/>
    <mergeCell ref="C51:C52"/>
    <mergeCell ref="B53:B54"/>
    <mergeCell ref="B69:B70"/>
    <mergeCell ref="C69:C70"/>
    <mergeCell ref="C67:C68"/>
    <mergeCell ref="B59:B60"/>
    <mergeCell ref="C59:C60"/>
    <mergeCell ref="B57:B58"/>
    <mergeCell ref="C57:C58"/>
  </mergeCells>
  <pageMargins left="1.299212598425197" right="0.11811023622047245" top="0.74803149606299213" bottom="0.7480314960629921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2"/>
  <sheetViews>
    <sheetView topLeftCell="C42" zoomScaleSheetLayoutView="100" workbookViewId="0">
      <selection activeCell="AX21" sqref="AX21"/>
    </sheetView>
  </sheetViews>
  <sheetFormatPr defaultRowHeight="15"/>
  <cols>
    <col min="1" max="1" width="3.85546875" style="1" customWidth="1"/>
    <col min="2" max="2" width="10" style="1" customWidth="1"/>
    <col min="3" max="3" width="30.7109375" style="1" customWidth="1"/>
    <col min="4" max="4" width="9.140625" style="1"/>
    <col min="5" max="5" width="4.85546875" customWidth="1"/>
    <col min="6" max="6" width="4.28515625" customWidth="1"/>
    <col min="7" max="7" width="4.140625" customWidth="1"/>
    <col min="8" max="9" width="4.42578125" customWidth="1"/>
    <col min="10" max="11" width="4.140625" customWidth="1"/>
    <col min="12" max="12" width="3.7109375" customWidth="1"/>
    <col min="13" max="13" width="4" customWidth="1"/>
    <col min="14" max="14" width="3.7109375" customWidth="1"/>
    <col min="15" max="15" width="4.28515625" customWidth="1"/>
    <col min="16" max="16" width="3.5703125" customWidth="1"/>
    <col min="17" max="17" width="4.42578125" customWidth="1"/>
    <col min="18" max="18" width="3.7109375" customWidth="1"/>
    <col min="19" max="19" width="4.7109375" customWidth="1"/>
    <col min="20" max="20" width="4" customWidth="1"/>
    <col min="21" max="21" width="3.5703125" customWidth="1"/>
    <col min="22" max="22" width="6.85546875" customWidth="1"/>
    <col min="23" max="23" width="4.140625" customWidth="1"/>
    <col min="24" max="24" width="5.140625" customWidth="1"/>
    <col min="25" max="25" width="5" customWidth="1"/>
    <col min="26" max="26" width="5.140625" customWidth="1"/>
    <col min="27" max="27" width="4.7109375" customWidth="1"/>
    <col min="28" max="28" width="5.7109375" customWidth="1"/>
    <col min="29" max="30" width="5.140625" customWidth="1"/>
    <col min="31" max="31" width="5.28515625" customWidth="1"/>
    <col min="32" max="32" width="4.85546875" customWidth="1"/>
    <col min="33" max="33" width="4.28515625" customWidth="1"/>
    <col min="34" max="34" width="4.42578125" customWidth="1"/>
    <col min="35" max="35" width="5.28515625" customWidth="1"/>
    <col min="36" max="36" width="4.7109375" customWidth="1"/>
    <col min="37" max="37" width="4.85546875" customWidth="1"/>
    <col min="38" max="38" width="4.28515625" customWidth="1"/>
    <col min="39" max="42" width="5" customWidth="1"/>
    <col min="43" max="43" width="3.85546875" customWidth="1"/>
    <col min="44" max="44" width="4.140625" customWidth="1"/>
    <col min="45" max="45" width="5.140625" customWidth="1"/>
    <col min="46" max="46" width="3.85546875" customWidth="1"/>
    <col min="47" max="47" width="4.28515625" customWidth="1"/>
    <col min="48" max="48" width="5.85546875" customWidth="1"/>
    <col min="49" max="49" width="4.85546875" customWidth="1"/>
    <col min="50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85546875" customWidth="1"/>
    <col min="58" max="58" width="5.7109375" customWidth="1"/>
    <col min="59" max="59" width="8" hidden="1" customWidth="1"/>
  </cols>
  <sheetData>
    <row r="1" spans="1:59"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</row>
    <row r="2" spans="1:59">
      <c r="AN2" s="225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97"/>
      <c r="BB2" s="97"/>
      <c r="BC2" s="97"/>
      <c r="BD2" s="97"/>
      <c r="BE2" s="97"/>
      <c r="BF2" s="97"/>
    </row>
    <row r="3" spans="1:59">
      <c r="AN3" s="225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97"/>
    </row>
    <row r="4" spans="1:59">
      <c r="AO4" s="259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</row>
    <row r="5" spans="1:59">
      <c r="I5" s="224" t="s">
        <v>29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97"/>
      <c r="AK5" s="97"/>
      <c r="AL5" s="97"/>
      <c r="AM5" s="97"/>
      <c r="AO5" s="95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</row>
    <row r="6" spans="1:59">
      <c r="A6" s="223" t="s">
        <v>101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</row>
    <row r="7" spans="1:59">
      <c r="B7" s="223" t="s">
        <v>161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</row>
    <row r="8" spans="1:59" ht="31.5" customHeight="1" thickBo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77" t="s">
        <v>137</v>
      </c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30"/>
      <c r="AK8" s="30"/>
      <c r="AL8" s="30"/>
      <c r="AM8" s="94"/>
      <c r="AN8" s="223" t="s">
        <v>30</v>
      </c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94"/>
      <c r="BB8" s="94"/>
      <c r="BC8" s="94"/>
    </row>
    <row r="9" spans="1:59" ht="17.25" customHeight="1" thickBot="1">
      <c r="B9" s="229" t="s">
        <v>118</v>
      </c>
      <c r="C9" s="230"/>
      <c r="D9" s="230"/>
      <c r="E9" s="230"/>
      <c r="F9" s="230"/>
      <c r="G9" s="230"/>
      <c r="H9" s="230"/>
      <c r="I9" s="98"/>
      <c r="J9" s="35"/>
      <c r="K9" s="35"/>
      <c r="L9" s="35"/>
      <c r="M9" s="35"/>
      <c r="N9" s="98"/>
      <c r="O9" s="98"/>
      <c r="P9" s="98"/>
      <c r="Q9" s="98"/>
      <c r="R9" s="98"/>
      <c r="S9" s="98"/>
      <c r="T9" s="19"/>
      <c r="U9" s="19"/>
      <c r="V9" s="19"/>
      <c r="W9" s="179" t="s">
        <v>41</v>
      </c>
      <c r="X9" s="180"/>
      <c r="Y9" s="180"/>
      <c r="Z9" s="180"/>
      <c r="AA9" s="181"/>
      <c r="AB9" s="181"/>
      <c r="AC9" s="18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94"/>
      <c r="AO9" s="94"/>
      <c r="AP9" s="94"/>
      <c r="AQ9" s="19"/>
      <c r="AR9" s="94"/>
      <c r="AS9" s="94"/>
      <c r="AT9" s="94"/>
      <c r="AU9" s="94"/>
      <c r="AV9" s="19"/>
      <c r="AW9" s="19"/>
      <c r="AX9" s="19"/>
      <c r="AY9" s="19"/>
      <c r="AZ9" s="19"/>
      <c r="BA9" s="19"/>
      <c r="BB9" s="19"/>
      <c r="BC9" s="19"/>
    </row>
    <row r="10" spans="1:59" ht="79.5" customHeight="1" thickBot="1">
      <c r="A10" s="194" t="s">
        <v>0</v>
      </c>
      <c r="B10" s="194" t="s">
        <v>1</v>
      </c>
      <c r="C10" s="194" t="s">
        <v>2</v>
      </c>
      <c r="D10" s="194" t="s">
        <v>3</v>
      </c>
      <c r="E10" s="104" t="s">
        <v>76</v>
      </c>
      <c r="F10" s="187" t="s">
        <v>4</v>
      </c>
      <c r="G10" s="189"/>
      <c r="H10" s="190"/>
      <c r="I10" s="105" t="s">
        <v>69</v>
      </c>
      <c r="J10" s="187" t="s">
        <v>5</v>
      </c>
      <c r="K10" s="189"/>
      <c r="L10" s="189"/>
      <c r="M10" s="240"/>
      <c r="N10" s="106" t="s">
        <v>75</v>
      </c>
      <c r="O10" s="187" t="s">
        <v>6</v>
      </c>
      <c r="P10" s="236"/>
      <c r="Q10" s="240"/>
      <c r="R10" s="106" t="s">
        <v>77</v>
      </c>
      <c r="S10" s="189" t="s">
        <v>7</v>
      </c>
      <c r="T10" s="188"/>
      <c r="U10" s="193"/>
      <c r="V10" s="107" t="s">
        <v>78</v>
      </c>
      <c r="W10" s="107" t="s">
        <v>62</v>
      </c>
      <c r="X10" s="106" t="s">
        <v>70</v>
      </c>
      <c r="Y10" s="191" t="s">
        <v>8</v>
      </c>
      <c r="Z10" s="192"/>
      <c r="AA10" s="108" t="s">
        <v>79</v>
      </c>
      <c r="AB10" s="187" t="s">
        <v>9</v>
      </c>
      <c r="AC10" s="189"/>
      <c r="AD10" s="190"/>
      <c r="AE10" s="108" t="s">
        <v>80</v>
      </c>
      <c r="AF10" s="187" t="s">
        <v>10</v>
      </c>
      <c r="AG10" s="188"/>
      <c r="AH10" s="188"/>
      <c r="AI10" s="109" t="s">
        <v>71</v>
      </c>
      <c r="AJ10" s="187" t="s">
        <v>11</v>
      </c>
      <c r="AK10" s="236"/>
      <c r="AL10" s="236"/>
      <c r="AM10" s="236"/>
      <c r="AN10" s="123" t="s">
        <v>72</v>
      </c>
      <c r="AO10" s="237" t="s">
        <v>58</v>
      </c>
      <c r="AP10" s="237"/>
      <c r="AQ10" s="238"/>
      <c r="AR10" s="103" t="s">
        <v>73</v>
      </c>
      <c r="AS10" s="187" t="s">
        <v>12</v>
      </c>
      <c r="AT10" s="188"/>
      <c r="AU10" s="188"/>
      <c r="AV10" s="111" t="s">
        <v>74</v>
      </c>
      <c r="AW10" s="187" t="s">
        <v>13</v>
      </c>
      <c r="AX10" s="234"/>
      <c r="AY10" s="234"/>
      <c r="AZ10" s="235"/>
      <c r="BA10" s="104" t="s">
        <v>59</v>
      </c>
      <c r="BB10" s="187" t="s">
        <v>14</v>
      </c>
      <c r="BC10" s="189"/>
      <c r="BD10" s="190"/>
      <c r="BE10" s="104" t="s">
        <v>81</v>
      </c>
      <c r="BF10" s="108" t="s">
        <v>32</v>
      </c>
      <c r="BG10" s="24" t="s">
        <v>32</v>
      </c>
    </row>
    <row r="11" spans="1:59" ht="16.5" thickBot="1">
      <c r="A11" s="194"/>
      <c r="B11" s="194"/>
      <c r="C11" s="194"/>
      <c r="D11" s="194"/>
      <c r="E11" s="256" t="s">
        <v>15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82"/>
      <c r="BF11" s="9"/>
    </row>
    <row r="12" spans="1:59" ht="20.100000000000001" customHeight="1" thickBot="1">
      <c r="A12" s="194"/>
      <c r="B12" s="194"/>
      <c r="C12" s="194"/>
      <c r="D12" s="194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5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9" ht="20.100000000000001" customHeight="1" thickBot="1">
      <c r="A13" s="194"/>
      <c r="B13" s="194"/>
      <c r="C13" s="194"/>
      <c r="D13" s="194"/>
      <c r="E13" s="184" t="s">
        <v>16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0"/>
    </row>
    <row r="14" spans="1:59" ht="20.100000000000001" customHeight="1" thickBot="1">
      <c r="A14" s="194"/>
      <c r="B14" s="194"/>
      <c r="C14" s="194"/>
      <c r="D14" s="19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68">
        <v>14</v>
      </c>
      <c r="S14" s="68">
        <v>15</v>
      </c>
      <c r="T14" s="68">
        <v>16</v>
      </c>
      <c r="U14" s="129">
        <v>17</v>
      </c>
      <c r="V14" s="68">
        <v>18</v>
      </c>
      <c r="W14" s="68">
        <v>19</v>
      </c>
      <c r="X14" s="68">
        <v>1</v>
      </c>
      <c r="Y14" s="68">
        <v>2</v>
      </c>
      <c r="Z14" s="68">
        <v>3</v>
      </c>
      <c r="AA14" s="68">
        <v>4</v>
      </c>
      <c r="AB14" s="68">
        <v>5</v>
      </c>
      <c r="AC14" s="68">
        <v>6</v>
      </c>
      <c r="AD14" s="68">
        <v>7</v>
      </c>
      <c r="AE14" s="68">
        <v>8</v>
      </c>
      <c r="AF14" s="68">
        <v>9</v>
      </c>
      <c r="AG14" s="68">
        <v>10</v>
      </c>
      <c r="AH14" s="68">
        <v>11</v>
      </c>
      <c r="AI14" s="68">
        <v>12</v>
      </c>
      <c r="AJ14" s="68">
        <v>13</v>
      </c>
      <c r="AK14" s="68">
        <v>14</v>
      </c>
      <c r="AL14" s="68">
        <v>15</v>
      </c>
      <c r="AM14" s="68">
        <v>16</v>
      </c>
      <c r="AN14" s="68">
        <v>17</v>
      </c>
      <c r="AO14" s="68">
        <v>18</v>
      </c>
      <c r="AP14" s="68">
        <v>19</v>
      </c>
      <c r="AQ14" s="68">
        <v>20</v>
      </c>
      <c r="AR14" s="68">
        <v>21</v>
      </c>
      <c r="AS14" s="68">
        <v>22</v>
      </c>
      <c r="AT14" s="68">
        <v>23</v>
      </c>
      <c r="AU14" s="4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01" t="s">
        <v>60</v>
      </c>
      <c r="B15" s="218" t="s">
        <v>47</v>
      </c>
      <c r="C15" s="270" t="s">
        <v>173</v>
      </c>
      <c r="D15" s="127" t="s">
        <v>17</v>
      </c>
      <c r="E15" s="47">
        <f t="shared" ref="E15:U15" si="0">E17+E25+E39</f>
        <v>36</v>
      </c>
      <c r="F15" s="47">
        <f t="shared" si="0"/>
        <v>34</v>
      </c>
      <c r="G15" s="47">
        <f t="shared" si="0"/>
        <v>34</v>
      </c>
      <c r="H15" s="47">
        <f t="shared" si="0"/>
        <v>36</v>
      </c>
      <c r="I15" s="47">
        <f t="shared" si="0"/>
        <v>34</v>
      </c>
      <c r="J15" s="47">
        <f t="shared" si="0"/>
        <v>36</v>
      </c>
      <c r="K15" s="47">
        <f t="shared" si="0"/>
        <v>34</v>
      </c>
      <c r="L15" s="47">
        <f t="shared" si="0"/>
        <v>36</v>
      </c>
      <c r="M15" s="47">
        <f t="shared" si="0"/>
        <v>36</v>
      </c>
      <c r="N15" s="47">
        <f t="shared" si="0"/>
        <v>36</v>
      </c>
      <c r="O15" s="47">
        <f t="shared" si="0"/>
        <v>36</v>
      </c>
      <c r="P15" s="47">
        <f t="shared" si="0"/>
        <v>36</v>
      </c>
      <c r="Q15" s="47">
        <f t="shared" si="0"/>
        <v>34</v>
      </c>
      <c r="R15" s="47">
        <f t="shared" si="0"/>
        <v>36</v>
      </c>
      <c r="S15" s="47">
        <f t="shared" si="0"/>
        <v>36</v>
      </c>
      <c r="T15" s="84">
        <f>T39</f>
        <v>36</v>
      </c>
      <c r="U15" s="101">
        <f t="shared" si="0"/>
        <v>24</v>
      </c>
      <c r="V15" s="58">
        <f>SUM(E15:T15)+U15</f>
        <v>590</v>
      </c>
      <c r="W15" s="58"/>
      <c r="X15" s="49">
        <f t="shared" ref="X15:AU15" si="1">X17+X25+X39</f>
        <v>36</v>
      </c>
      <c r="Y15" s="49">
        <f t="shared" si="1"/>
        <v>36</v>
      </c>
      <c r="Z15" s="49">
        <f t="shared" si="1"/>
        <v>36</v>
      </c>
      <c r="AA15" s="49">
        <f t="shared" si="1"/>
        <v>34</v>
      </c>
      <c r="AB15" s="49">
        <f t="shared" si="1"/>
        <v>34</v>
      </c>
      <c r="AC15" s="49">
        <f t="shared" si="1"/>
        <v>36</v>
      </c>
      <c r="AD15" s="49">
        <f t="shared" si="1"/>
        <v>34</v>
      </c>
      <c r="AE15" s="49">
        <f t="shared" si="1"/>
        <v>36</v>
      </c>
      <c r="AF15" s="49">
        <f t="shared" si="1"/>
        <v>34</v>
      </c>
      <c r="AG15" s="49">
        <f t="shared" si="1"/>
        <v>34</v>
      </c>
      <c r="AH15" s="49">
        <f t="shared" si="1"/>
        <v>36</v>
      </c>
      <c r="AI15" s="49">
        <f t="shared" si="1"/>
        <v>36</v>
      </c>
      <c r="AJ15" s="49">
        <f t="shared" si="1"/>
        <v>34</v>
      </c>
      <c r="AK15" s="49">
        <f t="shared" si="1"/>
        <v>34</v>
      </c>
      <c r="AL15" s="49">
        <f t="shared" si="1"/>
        <v>34</v>
      </c>
      <c r="AM15" s="49">
        <f t="shared" si="1"/>
        <v>36</v>
      </c>
      <c r="AN15" s="49">
        <f t="shared" si="1"/>
        <v>26</v>
      </c>
      <c r="AO15" s="49">
        <f t="shared" si="1"/>
        <v>36</v>
      </c>
      <c r="AP15" s="49">
        <f t="shared" si="1"/>
        <v>36</v>
      </c>
      <c r="AQ15" s="49">
        <f t="shared" si="1"/>
        <v>36</v>
      </c>
      <c r="AR15" s="49">
        <f t="shared" si="1"/>
        <v>36</v>
      </c>
      <c r="AS15" s="49">
        <f t="shared" si="1"/>
        <v>36</v>
      </c>
      <c r="AT15" s="49">
        <f t="shared" si="1"/>
        <v>36</v>
      </c>
      <c r="AU15" s="49">
        <f t="shared" si="1"/>
        <v>18</v>
      </c>
      <c r="AV15" s="150">
        <f>SUM(X15:AN15)+AO15+AP15+AQ15+AR15+AS15+AT15+AU15</f>
        <v>820</v>
      </c>
      <c r="AW15" s="88"/>
      <c r="AX15" s="88"/>
      <c r="AY15" s="88"/>
      <c r="AZ15" s="88"/>
      <c r="BA15" s="88"/>
      <c r="BB15" s="88"/>
      <c r="BC15" s="88"/>
      <c r="BD15" s="88"/>
      <c r="BE15" s="89"/>
      <c r="BF15" s="57">
        <f>V15+AW15</f>
        <v>590</v>
      </c>
    </row>
    <row r="16" spans="1:59" ht="18" customHeight="1" thickBot="1">
      <c r="A16" s="201"/>
      <c r="B16" s="219"/>
      <c r="C16" s="271"/>
      <c r="D16" s="127" t="s">
        <v>18</v>
      </c>
      <c r="E16" s="47">
        <f t="shared" ref="E16:S16" si="2">E18+E26+E40</f>
        <v>0</v>
      </c>
      <c r="F16" s="47">
        <f t="shared" si="2"/>
        <v>2</v>
      </c>
      <c r="G16" s="47">
        <f t="shared" si="2"/>
        <v>2</v>
      </c>
      <c r="H16" s="47">
        <f t="shared" si="2"/>
        <v>0</v>
      </c>
      <c r="I16" s="47">
        <f t="shared" si="2"/>
        <v>2</v>
      </c>
      <c r="J16" s="47">
        <f t="shared" si="2"/>
        <v>0</v>
      </c>
      <c r="K16" s="47">
        <f t="shared" si="2"/>
        <v>2</v>
      </c>
      <c r="L16" s="47">
        <f t="shared" si="2"/>
        <v>0</v>
      </c>
      <c r="M16" s="47">
        <f t="shared" si="2"/>
        <v>0</v>
      </c>
      <c r="N16" s="47">
        <f t="shared" si="2"/>
        <v>0</v>
      </c>
      <c r="O16" s="47">
        <f t="shared" si="2"/>
        <v>0</v>
      </c>
      <c r="P16" s="47">
        <f t="shared" si="2"/>
        <v>0</v>
      </c>
      <c r="Q16" s="47">
        <f t="shared" si="2"/>
        <v>2</v>
      </c>
      <c r="R16" s="47">
        <f t="shared" si="2"/>
        <v>0</v>
      </c>
      <c r="S16" s="47">
        <f t="shared" si="2"/>
        <v>0</v>
      </c>
      <c r="T16" s="84">
        <f>T18+T40</f>
        <v>0</v>
      </c>
      <c r="U16" s="101">
        <f>U26+U40</f>
        <v>12</v>
      </c>
      <c r="V16" s="58">
        <f t="shared" ref="V16:V61" si="3">SUM(E16:T16)+U16</f>
        <v>22</v>
      </c>
      <c r="W16" s="58"/>
      <c r="X16" s="49">
        <f t="shared" ref="X16:AN16" si="4">X18+X26+X40</f>
        <v>0</v>
      </c>
      <c r="Y16" s="49">
        <f t="shared" si="4"/>
        <v>0</v>
      </c>
      <c r="Z16" s="49">
        <f t="shared" si="4"/>
        <v>0</v>
      </c>
      <c r="AA16" s="49">
        <f t="shared" si="4"/>
        <v>2</v>
      </c>
      <c r="AB16" s="49">
        <f t="shared" si="4"/>
        <v>2</v>
      </c>
      <c r="AC16" s="49">
        <f t="shared" si="4"/>
        <v>0</v>
      </c>
      <c r="AD16" s="49">
        <f t="shared" si="4"/>
        <v>2</v>
      </c>
      <c r="AE16" s="49">
        <f t="shared" si="4"/>
        <v>0</v>
      </c>
      <c r="AF16" s="49">
        <f t="shared" si="4"/>
        <v>2</v>
      </c>
      <c r="AG16" s="49">
        <f t="shared" si="4"/>
        <v>2</v>
      </c>
      <c r="AH16" s="49">
        <f t="shared" si="4"/>
        <v>0</v>
      </c>
      <c r="AI16" s="49">
        <f t="shared" si="4"/>
        <v>0</v>
      </c>
      <c r="AJ16" s="49">
        <f t="shared" si="4"/>
        <v>2</v>
      </c>
      <c r="AK16" s="49">
        <f t="shared" si="4"/>
        <v>2</v>
      </c>
      <c r="AL16" s="49">
        <f t="shared" si="4"/>
        <v>2</v>
      </c>
      <c r="AM16" s="49">
        <f t="shared" si="4"/>
        <v>0</v>
      </c>
      <c r="AN16" s="49">
        <f t="shared" si="4"/>
        <v>10</v>
      </c>
      <c r="AO16" s="49">
        <f t="shared" ref="AO16:AU16" si="5">AO18+AO40</f>
        <v>0</v>
      </c>
      <c r="AP16" s="49">
        <f t="shared" si="5"/>
        <v>0</v>
      </c>
      <c r="AQ16" s="49">
        <f t="shared" si="5"/>
        <v>0</v>
      </c>
      <c r="AR16" s="49">
        <f t="shared" si="5"/>
        <v>0</v>
      </c>
      <c r="AS16" s="49">
        <f t="shared" si="5"/>
        <v>0</v>
      </c>
      <c r="AT16" s="49">
        <f t="shared" si="5"/>
        <v>0</v>
      </c>
      <c r="AU16" s="49">
        <f t="shared" si="5"/>
        <v>18</v>
      </c>
      <c r="AV16" s="150">
        <f t="shared" ref="AV16:AV24" si="6">SUM(X16:AU16)</f>
        <v>44</v>
      </c>
      <c r="AW16" s="88"/>
      <c r="AX16" s="88"/>
      <c r="AY16" s="88"/>
      <c r="AZ16" s="88"/>
      <c r="BA16" s="88"/>
      <c r="BB16" s="88"/>
      <c r="BC16" s="88"/>
      <c r="BD16" s="88"/>
      <c r="BE16" s="89"/>
      <c r="BF16" s="57">
        <f t="shared" ref="BF16:BF61" si="7">V16+AW16</f>
        <v>22</v>
      </c>
    </row>
    <row r="17" spans="1:58" ht="18" customHeight="1" thickBot="1">
      <c r="A17" s="201"/>
      <c r="B17" s="213" t="s">
        <v>46</v>
      </c>
      <c r="C17" s="272" t="s">
        <v>53</v>
      </c>
      <c r="D17" s="71" t="s">
        <v>17</v>
      </c>
      <c r="E17" s="73">
        <f t="shared" ref="E17:Q17" si="8">E19+E21+E23</f>
        <v>4</v>
      </c>
      <c r="F17" s="73">
        <f t="shared" si="8"/>
        <v>2</v>
      </c>
      <c r="G17" s="73">
        <f t="shared" si="8"/>
        <v>4</v>
      </c>
      <c r="H17" s="73">
        <f t="shared" si="8"/>
        <v>4</v>
      </c>
      <c r="I17" s="73">
        <f t="shared" si="8"/>
        <v>4</v>
      </c>
      <c r="J17" s="73">
        <f t="shared" si="8"/>
        <v>4</v>
      </c>
      <c r="K17" s="73">
        <f t="shared" si="8"/>
        <v>4</v>
      </c>
      <c r="L17" s="73">
        <f t="shared" si="8"/>
        <v>4</v>
      </c>
      <c r="M17" s="73">
        <f t="shared" si="8"/>
        <v>4</v>
      </c>
      <c r="N17" s="73">
        <f t="shared" si="8"/>
        <v>4</v>
      </c>
      <c r="O17" s="73">
        <f t="shared" si="8"/>
        <v>4</v>
      </c>
      <c r="P17" s="73">
        <f t="shared" si="8"/>
        <v>4</v>
      </c>
      <c r="Q17" s="73">
        <f t="shared" si="8"/>
        <v>4</v>
      </c>
      <c r="R17" s="73">
        <f t="shared" ref="R17" si="9">R19+R21+R23</f>
        <v>4</v>
      </c>
      <c r="S17" s="73">
        <f t="shared" ref="S17:U17" si="10">S19+S21+S23</f>
        <v>2</v>
      </c>
      <c r="T17" s="84">
        <f t="shared" ref="T17" si="11">T41</f>
        <v>0</v>
      </c>
      <c r="U17" s="101">
        <f t="shared" si="10"/>
        <v>0</v>
      </c>
      <c r="V17" s="58">
        <f t="shared" si="3"/>
        <v>56</v>
      </c>
      <c r="W17" s="58"/>
      <c r="X17" s="73">
        <f>X21+X23+X19</f>
        <v>8</v>
      </c>
      <c r="Y17" s="73">
        <f t="shared" ref="Y17:AL17" si="12">Y21+Y23+Y19</f>
        <v>8</v>
      </c>
      <c r="Z17" s="73">
        <f t="shared" si="12"/>
        <v>8</v>
      </c>
      <c r="AA17" s="73">
        <f t="shared" si="12"/>
        <v>6</v>
      </c>
      <c r="AB17" s="73">
        <f t="shared" si="12"/>
        <v>8</v>
      </c>
      <c r="AC17" s="73">
        <f t="shared" si="12"/>
        <v>8</v>
      </c>
      <c r="AD17" s="73">
        <f t="shared" si="12"/>
        <v>8</v>
      </c>
      <c r="AE17" s="73">
        <f t="shared" si="12"/>
        <v>8</v>
      </c>
      <c r="AF17" s="73">
        <f t="shared" si="12"/>
        <v>8</v>
      </c>
      <c r="AG17" s="73">
        <f t="shared" si="12"/>
        <v>8</v>
      </c>
      <c r="AH17" s="73">
        <f t="shared" si="12"/>
        <v>8</v>
      </c>
      <c r="AI17" s="73">
        <f t="shared" si="12"/>
        <v>8</v>
      </c>
      <c r="AJ17" s="73">
        <f t="shared" si="12"/>
        <v>8</v>
      </c>
      <c r="AK17" s="73">
        <f t="shared" si="12"/>
        <v>6</v>
      </c>
      <c r="AL17" s="73">
        <f t="shared" si="12"/>
        <v>8</v>
      </c>
      <c r="AM17" s="73">
        <f t="shared" ref="AM17:AU18" si="13">AM21+AM23+AM19</f>
        <v>8</v>
      </c>
      <c r="AN17" s="73">
        <f t="shared" si="13"/>
        <v>4</v>
      </c>
      <c r="AO17" s="73">
        <f t="shared" si="13"/>
        <v>0</v>
      </c>
      <c r="AP17" s="73">
        <f t="shared" si="13"/>
        <v>0</v>
      </c>
      <c r="AQ17" s="73">
        <f t="shared" si="13"/>
        <v>0</v>
      </c>
      <c r="AR17" s="73">
        <f t="shared" si="13"/>
        <v>0</v>
      </c>
      <c r="AS17" s="73">
        <f t="shared" si="13"/>
        <v>0</v>
      </c>
      <c r="AT17" s="73">
        <f t="shared" si="13"/>
        <v>0</v>
      </c>
      <c r="AU17" s="73">
        <f t="shared" si="13"/>
        <v>10</v>
      </c>
      <c r="AV17" s="150">
        <f t="shared" si="6"/>
        <v>138</v>
      </c>
      <c r="AW17" s="88"/>
      <c r="AX17" s="88"/>
      <c r="AY17" s="88"/>
      <c r="AZ17" s="88"/>
      <c r="BA17" s="88"/>
      <c r="BB17" s="88"/>
      <c r="BC17" s="88"/>
      <c r="BD17" s="88"/>
      <c r="BE17" s="89"/>
      <c r="BF17" s="57">
        <f t="shared" si="7"/>
        <v>56</v>
      </c>
    </row>
    <row r="18" spans="1:58" ht="16.5" customHeight="1" thickBot="1">
      <c r="A18" s="201"/>
      <c r="B18" s="253"/>
      <c r="C18" s="273"/>
      <c r="D18" s="71" t="s">
        <v>18</v>
      </c>
      <c r="E18" s="72">
        <f t="shared" ref="E18:Q18" si="14">E20+E22+E24</f>
        <v>0</v>
      </c>
      <c r="F18" s="72">
        <f t="shared" si="14"/>
        <v>0</v>
      </c>
      <c r="G18" s="72">
        <f t="shared" si="14"/>
        <v>0</v>
      </c>
      <c r="H18" s="72">
        <f t="shared" si="14"/>
        <v>0</v>
      </c>
      <c r="I18" s="72">
        <f t="shared" si="14"/>
        <v>0</v>
      </c>
      <c r="J18" s="72">
        <f t="shared" si="14"/>
        <v>0</v>
      </c>
      <c r="K18" s="72">
        <f t="shared" si="14"/>
        <v>0</v>
      </c>
      <c r="L18" s="72">
        <f t="shared" si="14"/>
        <v>0</v>
      </c>
      <c r="M18" s="72">
        <f t="shared" si="14"/>
        <v>0</v>
      </c>
      <c r="N18" s="72">
        <f t="shared" si="14"/>
        <v>0</v>
      </c>
      <c r="O18" s="72">
        <f t="shared" si="14"/>
        <v>0</v>
      </c>
      <c r="P18" s="72">
        <f t="shared" si="14"/>
        <v>0</v>
      </c>
      <c r="Q18" s="72">
        <f t="shared" si="14"/>
        <v>0</v>
      </c>
      <c r="R18" s="72">
        <f t="shared" ref="R18" si="15">R20+R22+R24</f>
        <v>0</v>
      </c>
      <c r="S18" s="72">
        <f t="shared" ref="S18" si="16">S20+S22+S24</f>
        <v>0</v>
      </c>
      <c r="T18" s="84">
        <f>T20+T42</f>
        <v>0</v>
      </c>
      <c r="U18" s="101">
        <f>U20+U42</f>
        <v>12</v>
      </c>
      <c r="V18" s="58">
        <f t="shared" si="3"/>
        <v>12</v>
      </c>
      <c r="W18" s="58"/>
      <c r="X18" s="73">
        <f>X22+X24+X20</f>
        <v>0</v>
      </c>
      <c r="Y18" s="73">
        <f t="shared" ref="Y18:AJ18" si="17">Y22+Y24+Y20</f>
        <v>0</v>
      </c>
      <c r="Z18" s="73">
        <f t="shared" si="17"/>
        <v>0</v>
      </c>
      <c r="AA18" s="73">
        <f t="shared" si="17"/>
        <v>0</v>
      </c>
      <c r="AB18" s="73">
        <f t="shared" si="17"/>
        <v>0</v>
      </c>
      <c r="AC18" s="73">
        <f t="shared" si="17"/>
        <v>0</v>
      </c>
      <c r="AD18" s="73">
        <f t="shared" si="17"/>
        <v>0</v>
      </c>
      <c r="AE18" s="73">
        <f t="shared" si="17"/>
        <v>0</v>
      </c>
      <c r="AF18" s="73">
        <f t="shared" si="17"/>
        <v>0</v>
      </c>
      <c r="AG18" s="73">
        <f t="shared" si="17"/>
        <v>0</v>
      </c>
      <c r="AH18" s="73">
        <f t="shared" si="17"/>
        <v>0</v>
      </c>
      <c r="AI18" s="73">
        <f t="shared" si="17"/>
        <v>0</v>
      </c>
      <c r="AJ18" s="73">
        <f t="shared" si="17"/>
        <v>0</v>
      </c>
      <c r="AK18" s="73">
        <f t="shared" ref="AK18:AL18" si="18">AK22+AK24</f>
        <v>0</v>
      </c>
      <c r="AL18" s="73">
        <f t="shared" si="18"/>
        <v>0</v>
      </c>
      <c r="AM18" s="73">
        <f t="shared" ref="AM18" si="19">AM22+AM24</f>
        <v>0</v>
      </c>
      <c r="AN18" s="73">
        <f t="shared" si="13"/>
        <v>0</v>
      </c>
      <c r="AO18" s="73">
        <f t="shared" si="13"/>
        <v>0</v>
      </c>
      <c r="AP18" s="73">
        <f t="shared" si="13"/>
        <v>0</v>
      </c>
      <c r="AQ18" s="73">
        <f t="shared" si="13"/>
        <v>0</v>
      </c>
      <c r="AR18" s="73">
        <f t="shared" si="13"/>
        <v>0</v>
      </c>
      <c r="AS18" s="73">
        <f t="shared" si="13"/>
        <v>0</v>
      </c>
      <c r="AT18" s="73">
        <f t="shared" si="13"/>
        <v>0</v>
      </c>
      <c r="AU18" s="73">
        <f t="shared" si="13"/>
        <v>0</v>
      </c>
      <c r="AV18" s="150">
        <f t="shared" si="6"/>
        <v>0</v>
      </c>
      <c r="AW18" s="88"/>
      <c r="AX18" s="88"/>
      <c r="AY18" s="88"/>
      <c r="AZ18" s="88"/>
      <c r="BA18" s="88"/>
      <c r="BB18" s="88"/>
      <c r="BC18" s="88"/>
      <c r="BD18" s="88"/>
      <c r="BE18" s="89"/>
      <c r="BF18" s="57">
        <f t="shared" si="7"/>
        <v>12</v>
      </c>
    </row>
    <row r="19" spans="1:58" ht="18" customHeight="1" thickBot="1">
      <c r="A19" s="201"/>
      <c r="B19" s="205" t="s">
        <v>162</v>
      </c>
      <c r="C19" s="265" t="s">
        <v>163</v>
      </c>
      <c r="D19" s="34" t="s">
        <v>17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84">
        <v>0</v>
      </c>
      <c r="U19" s="101">
        <v>0</v>
      </c>
      <c r="V19" s="58">
        <f t="shared" si="3"/>
        <v>0</v>
      </c>
      <c r="W19" s="58"/>
      <c r="X19" s="69">
        <v>4</v>
      </c>
      <c r="Y19" s="69">
        <v>4</v>
      </c>
      <c r="Z19" s="69">
        <v>4</v>
      </c>
      <c r="AA19" s="69">
        <v>4</v>
      </c>
      <c r="AB19" s="69">
        <v>4</v>
      </c>
      <c r="AC19" s="69">
        <v>4</v>
      </c>
      <c r="AD19" s="69">
        <v>4</v>
      </c>
      <c r="AE19" s="69">
        <v>4</v>
      </c>
      <c r="AF19" s="69">
        <v>4</v>
      </c>
      <c r="AG19" s="69">
        <v>4</v>
      </c>
      <c r="AH19" s="69">
        <v>4</v>
      </c>
      <c r="AI19" s="69">
        <v>4</v>
      </c>
      <c r="AJ19" s="69">
        <v>4</v>
      </c>
      <c r="AK19" s="69">
        <v>2</v>
      </c>
      <c r="AL19" s="69">
        <v>4</v>
      </c>
      <c r="AM19" s="69">
        <v>4</v>
      </c>
      <c r="AN19" s="69">
        <v>2</v>
      </c>
      <c r="AO19" s="83">
        <v>0</v>
      </c>
      <c r="AP19" s="83">
        <v>0</v>
      </c>
      <c r="AQ19" s="84">
        <v>0</v>
      </c>
      <c r="AR19" s="84">
        <v>0</v>
      </c>
      <c r="AS19" s="84">
        <v>0</v>
      </c>
      <c r="AT19" s="84">
        <v>0</v>
      </c>
      <c r="AU19" s="100">
        <v>10</v>
      </c>
      <c r="AV19" s="150">
        <f t="shared" si="6"/>
        <v>74</v>
      </c>
      <c r="AW19" s="88"/>
      <c r="AX19" s="88"/>
      <c r="AY19" s="88"/>
      <c r="AZ19" s="88"/>
      <c r="BA19" s="88"/>
      <c r="BB19" s="88"/>
      <c r="BC19" s="88"/>
      <c r="BD19" s="88"/>
      <c r="BE19" s="89"/>
      <c r="BF19" s="57">
        <f t="shared" si="7"/>
        <v>0</v>
      </c>
    </row>
    <row r="20" spans="1:58" ht="18" customHeight="1" thickBot="1">
      <c r="A20" s="201"/>
      <c r="B20" s="196"/>
      <c r="C20" s="276"/>
      <c r="D20" s="34" t="s">
        <v>18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84">
        <v>0</v>
      </c>
      <c r="U20" s="101">
        <v>0</v>
      </c>
      <c r="V20" s="58">
        <f t="shared" si="3"/>
        <v>0</v>
      </c>
      <c r="W20" s="58"/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83">
        <v>0</v>
      </c>
      <c r="AP20" s="83">
        <v>0</v>
      </c>
      <c r="AQ20" s="84">
        <v>0</v>
      </c>
      <c r="AR20" s="84">
        <v>0</v>
      </c>
      <c r="AS20" s="84">
        <v>0</v>
      </c>
      <c r="AT20" s="84">
        <v>0</v>
      </c>
      <c r="AU20" s="135">
        <v>0</v>
      </c>
      <c r="AV20" s="150">
        <f t="shared" si="6"/>
        <v>0</v>
      </c>
      <c r="AW20" s="88"/>
      <c r="AX20" s="88"/>
      <c r="AY20" s="88"/>
      <c r="AZ20" s="88"/>
      <c r="BA20" s="88"/>
      <c r="BB20" s="88"/>
      <c r="BC20" s="88"/>
      <c r="BD20" s="88"/>
      <c r="BE20" s="89"/>
      <c r="BF20" s="57">
        <f t="shared" si="7"/>
        <v>0</v>
      </c>
    </row>
    <row r="21" spans="1:58" ht="18" customHeight="1" thickBot="1">
      <c r="A21" s="201"/>
      <c r="B21" s="205" t="s">
        <v>24</v>
      </c>
      <c r="C21" s="265" t="s">
        <v>138</v>
      </c>
      <c r="D21" s="34" t="s">
        <v>17</v>
      </c>
      <c r="E21" s="69">
        <v>2</v>
      </c>
      <c r="F21" s="69">
        <v>2</v>
      </c>
      <c r="G21" s="69">
        <v>2</v>
      </c>
      <c r="H21" s="69">
        <v>2</v>
      </c>
      <c r="I21" s="69">
        <v>2</v>
      </c>
      <c r="J21" s="69">
        <v>2</v>
      </c>
      <c r="K21" s="69">
        <v>2</v>
      </c>
      <c r="L21" s="69">
        <v>2</v>
      </c>
      <c r="M21" s="69">
        <v>2</v>
      </c>
      <c r="N21" s="69">
        <v>2</v>
      </c>
      <c r="O21" s="69">
        <v>2</v>
      </c>
      <c r="P21" s="69">
        <v>2</v>
      </c>
      <c r="Q21" s="69">
        <v>2</v>
      </c>
      <c r="R21" s="69">
        <v>2</v>
      </c>
      <c r="S21" s="69">
        <v>0</v>
      </c>
      <c r="T21" s="84">
        <v>0</v>
      </c>
      <c r="U21" s="101">
        <v>0</v>
      </c>
      <c r="V21" s="58">
        <f t="shared" si="3"/>
        <v>28</v>
      </c>
      <c r="W21" s="58"/>
      <c r="X21" s="74">
        <v>2</v>
      </c>
      <c r="Y21" s="74">
        <v>2</v>
      </c>
      <c r="Z21" s="74">
        <v>2</v>
      </c>
      <c r="AA21" s="74">
        <v>2</v>
      </c>
      <c r="AB21" s="74">
        <v>2</v>
      </c>
      <c r="AC21" s="74">
        <v>2</v>
      </c>
      <c r="AD21" s="74">
        <v>2</v>
      </c>
      <c r="AE21" s="74">
        <v>2</v>
      </c>
      <c r="AF21" s="74">
        <v>2</v>
      </c>
      <c r="AG21" s="74">
        <v>2</v>
      </c>
      <c r="AH21" s="74">
        <v>2</v>
      </c>
      <c r="AI21" s="74">
        <v>2</v>
      </c>
      <c r="AJ21" s="69">
        <v>2</v>
      </c>
      <c r="AK21" s="69">
        <v>2</v>
      </c>
      <c r="AL21" s="69">
        <v>2</v>
      </c>
      <c r="AM21" s="69">
        <v>2</v>
      </c>
      <c r="AN21" s="69">
        <v>0</v>
      </c>
      <c r="AO21" s="83">
        <v>0</v>
      </c>
      <c r="AP21" s="83">
        <v>0</v>
      </c>
      <c r="AQ21" s="84">
        <v>0</v>
      </c>
      <c r="AR21" s="84">
        <v>0</v>
      </c>
      <c r="AS21" s="84">
        <v>0</v>
      </c>
      <c r="AT21" s="84">
        <v>0</v>
      </c>
      <c r="AU21" s="135">
        <v>0</v>
      </c>
      <c r="AV21" s="150">
        <f t="shared" si="6"/>
        <v>32</v>
      </c>
      <c r="AW21" s="88"/>
      <c r="AX21" s="88"/>
      <c r="AY21" s="88"/>
      <c r="AZ21" s="88"/>
      <c r="BA21" s="88"/>
      <c r="BB21" s="88"/>
      <c r="BC21" s="88"/>
      <c r="BD21" s="88"/>
      <c r="BE21" s="89"/>
      <c r="BF21" s="57">
        <f t="shared" si="7"/>
        <v>28</v>
      </c>
    </row>
    <row r="22" spans="1:58" ht="15.75" thickBot="1">
      <c r="A22" s="201"/>
      <c r="B22" s="196"/>
      <c r="C22" s="276"/>
      <c r="D22" s="34" t="s">
        <v>18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84">
        <v>0</v>
      </c>
      <c r="U22" s="101">
        <v>0</v>
      </c>
      <c r="V22" s="58">
        <f t="shared" si="3"/>
        <v>0</v>
      </c>
      <c r="W22" s="58"/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83">
        <v>0</v>
      </c>
      <c r="AP22" s="83">
        <v>0</v>
      </c>
      <c r="AQ22" s="84">
        <v>0</v>
      </c>
      <c r="AR22" s="84">
        <v>0</v>
      </c>
      <c r="AS22" s="84">
        <v>0</v>
      </c>
      <c r="AT22" s="84">
        <v>0</v>
      </c>
      <c r="AU22" s="135">
        <v>0</v>
      </c>
      <c r="AV22" s="150">
        <f t="shared" si="6"/>
        <v>0</v>
      </c>
      <c r="AW22" s="88"/>
      <c r="AX22" s="88"/>
      <c r="AY22" s="88"/>
      <c r="AZ22" s="88"/>
      <c r="BA22" s="88"/>
      <c r="BB22" s="88"/>
      <c r="BC22" s="88"/>
      <c r="BD22" s="88"/>
      <c r="BE22" s="89"/>
      <c r="BF22" s="57">
        <f t="shared" si="7"/>
        <v>0</v>
      </c>
    </row>
    <row r="23" spans="1:58" ht="15.75" customHeight="1" thickBot="1">
      <c r="A23" s="269"/>
      <c r="B23" s="205" t="s">
        <v>25</v>
      </c>
      <c r="C23" s="279" t="s">
        <v>49</v>
      </c>
      <c r="D23" s="34" t="s">
        <v>17</v>
      </c>
      <c r="E23" s="69">
        <v>2</v>
      </c>
      <c r="F23" s="69">
        <v>0</v>
      </c>
      <c r="G23" s="69">
        <v>2</v>
      </c>
      <c r="H23" s="69">
        <v>2</v>
      </c>
      <c r="I23" s="69">
        <v>2</v>
      </c>
      <c r="J23" s="69">
        <v>2</v>
      </c>
      <c r="K23" s="69">
        <v>2</v>
      </c>
      <c r="L23" s="69">
        <v>2</v>
      </c>
      <c r="M23" s="69">
        <v>2</v>
      </c>
      <c r="N23" s="69">
        <v>2</v>
      </c>
      <c r="O23" s="69">
        <v>2</v>
      </c>
      <c r="P23" s="69">
        <v>2</v>
      </c>
      <c r="Q23" s="69">
        <v>2</v>
      </c>
      <c r="R23" s="69">
        <v>2</v>
      </c>
      <c r="S23" s="69">
        <v>2</v>
      </c>
      <c r="T23" s="84">
        <v>0</v>
      </c>
      <c r="U23" s="101">
        <v>0</v>
      </c>
      <c r="V23" s="58">
        <f t="shared" si="3"/>
        <v>28</v>
      </c>
      <c r="W23" s="58"/>
      <c r="X23" s="74">
        <v>2</v>
      </c>
      <c r="Y23" s="74">
        <v>2</v>
      </c>
      <c r="Z23" s="74">
        <v>2</v>
      </c>
      <c r="AA23" s="74">
        <v>0</v>
      </c>
      <c r="AB23" s="74">
        <v>2</v>
      </c>
      <c r="AC23" s="74">
        <v>2</v>
      </c>
      <c r="AD23" s="74">
        <v>2</v>
      </c>
      <c r="AE23" s="74">
        <v>2</v>
      </c>
      <c r="AF23" s="74">
        <v>2</v>
      </c>
      <c r="AG23" s="74">
        <v>2</v>
      </c>
      <c r="AH23" s="74">
        <v>2</v>
      </c>
      <c r="AI23" s="74">
        <v>2</v>
      </c>
      <c r="AJ23" s="69">
        <v>2</v>
      </c>
      <c r="AK23" s="69">
        <v>2</v>
      </c>
      <c r="AL23" s="69">
        <v>2</v>
      </c>
      <c r="AM23" s="69">
        <v>2</v>
      </c>
      <c r="AN23" s="69">
        <v>2</v>
      </c>
      <c r="AO23" s="83">
        <v>0</v>
      </c>
      <c r="AP23" s="83">
        <v>0</v>
      </c>
      <c r="AQ23" s="84">
        <v>0</v>
      </c>
      <c r="AR23" s="84">
        <v>0</v>
      </c>
      <c r="AS23" s="84">
        <v>0</v>
      </c>
      <c r="AT23" s="84">
        <v>0</v>
      </c>
      <c r="AU23" s="135">
        <v>0</v>
      </c>
      <c r="AV23" s="150">
        <f t="shared" si="6"/>
        <v>32</v>
      </c>
      <c r="AW23" s="88"/>
      <c r="AX23" s="88"/>
      <c r="AY23" s="88"/>
      <c r="AZ23" s="88"/>
      <c r="BA23" s="88"/>
      <c r="BB23" s="88"/>
      <c r="BC23" s="88"/>
      <c r="BD23" s="88"/>
      <c r="BE23" s="89"/>
      <c r="BF23" s="57">
        <f t="shared" si="7"/>
        <v>28</v>
      </c>
    </row>
    <row r="24" spans="1:58" ht="15.75" thickBot="1">
      <c r="A24" s="269"/>
      <c r="B24" s="196"/>
      <c r="C24" s="280"/>
      <c r="D24" s="34" t="s">
        <v>18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84">
        <v>0</v>
      </c>
      <c r="U24" s="101">
        <v>0</v>
      </c>
      <c r="V24" s="58">
        <f t="shared" si="3"/>
        <v>0</v>
      </c>
      <c r="W24" s="58"/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74">
        <v>0</v>
      </c>
      <c r="AI24" s="74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83">
        <v>0</v>
      </c>
      <c r="AP24" s="83">
        <v>0</v>
      </c>
      <c r="AQ24" s="84">
        <v>0</v>
      </c>
      <c r="AR24" s="84">
        <v>0</v>
      </c>
      <c r="AS24" s="84">
        <v>0</v>
      </c>
      <c r="AT24" s="84">
        <v>0</v>
      </c>
      <c r="AU24" s="135">
        <v>0</v>
      </c>
      <c r="AV24" s="150">
        <f t="shared" si="6"/>
        <v>0</v>
      </c>
      <c r="AW24" s="88"/>
      <c r="AX24" s="88"/>
      <c r="AY24" s="88"/>
      <c r="AZ24" s="88"/>
      <c r="BA24" s="88"/>
      <c r="BB24" s="88"/>
      <c r="BC24" s="88"/>
      <c r="BD24" s="88"/>
      <c r="BE24" s="89"/>
      <c r="BF24" s="57">
        <f t="shared" si="7"/>
        <v>0</v>
      </c>
    </row>
    <row r="25" spans="1:58" ht="15.75" thickBot="1">
      <c r="A25" s="201"/>
      <c r="B25" s="262" t="s">
        <v>50</v>
      </c>
      <c r="C25" s="274" t="s">
        <v>26</v>
      </c>
      <c r="D25" s="71" t="s">
        <v>17</v>
      </c>
      <c r="E25" s="72">
        <f>E27</f>
        <v>10</v>
      </c>
      <c r="F25" s="72">
        <f t="shared" ref="F25:T25" si="20">F27</f>
        <v>10</v>
      </c>
      <c r="G25" s="72">
        <f t="shared" si="20"/>
        <v>10</v>
      </c>
      <c r="H25" s="72">
        <f t="shared" si="20"/>
        <v>10</v>
      </c>
      <c r="I25" s="72">
        <f t="shared" si="20"/>
        <v>10</v>
      </c>
      <c r="J25" s="72">
        <f t="shared" si="20"/>
        <v>10</v>
      </c>
      <c r="K25" s="72">
        <f t="shared" si="20"/>
        <v>10</v>
      </c>
      <c r="L25" s="72">
        <f t="shared" si="20"/>
        <v>10</v>
      </c>
      <c r="M25" s="72">
        <f t="shared" si="20"/>
        <v>10</v>
      </c>
      <c r="N25" s="72">
        <f t="shared" si="20"/>
        <v>10</v>
      </c>
      <c r="O25" s="72">
        <f t="shared" si="20"/>
        <v>10</v>
      </c>
      <c r="P25" s="72">
        <f t="shared" si="20"/>
        <v>10</v>
      </c>
      <c r="Q25" s="72">
        <f t="shared" si="20"/>
        <v>10</v>
      </c>
      <c r="R25" s="72">
        <f t="shared" si="20"/>
        <v>8</v>
      </c>
      <c r="S25" s="72">
        <f t="shared" si="20"/>
        <v>8</v>
      </c>
      <c r="T25" s="72">
        <f t="shared" si="20"/>
        <v>0</v>
      </c>
      <c r="U25" s="72">
        <f t="shared" ref="U25" si="21">U27</f>
        <v>8</v>
      </c>
      <c r="V25" s="58">
        <f t="shared" si="3"/>
        <v>154</v>
      </c>
      <c r="W25" s="58"/>
      <c r="X25" s="72">
        <f>X27</f>
        <v>4</v>
      </c>
      <c r="Y25" s="72">
        <f t="shared" ref="Y25:AJ25" si="22">Y27</f>
        <v>4</v>
      </c>
      <c r="Z25" s="72">
        <f t="shared" si="22"/>
        <v>4</v>
      </c>
      <c r="AA25" s="72">
        <f t="shared" si="22"/>
        <v>4</v>
      </c>
      <c r="AB25" s="72">
        <f t="shared" si="22"/>
        <v>4</v>
      </c>
      <c r="AC25" s="72">
        <f t="shared" si="22"/>
        <v>4</v>
      </c>
      <c r="AD25" s="72">
        <f t="shared" si="22"/>
        <v>4</v>
      </c>
      <c r="AE25" s="72">
        <f t="shared" si="22"/>
        <v>4</v>
      </c>
      <c r="AF25" s="72">
        <f t="shared" si="22"/>
        <v>4</v>
      </c>
      <c r="AG25" s="72">
        <f t="shared" si="22"/>
        <v>4</v>
      </c>
      <c r="AH25" s="72">
        <f t="shared" si="22"/>
        <v>4</v>
      </c>
      <c r="AI25" s="72">
        <f t="shared" si="22"/>
        <v>4</v>
      </c>
      <c r="AJ25" s="72">
        <f t="shared" si="22"/>
        <v>4</v>
      </c>
      <c r="AK25" s="72">
        <f t="shared" ref="AK25:AU25" si="23">AK27</f>
        <v>4</v>
      </c>
      <c r="AL25" s="72">
        <f t="shared" si="23"/>
        <v>4</v>
      </c>
      <c r="AM25" s="72">
        <f t="shared" si="23"/>
        <v>4</v>
      </c>
      <c r="AN25" s="72">
        <f t="shared" si="23"/>
        <v>0</v>
      </c>
      <c r="AO25" s="72">
        <f t="shared" si="23"/>
        <v>0</v>
      </c>
      <c r="AP25" s="72">
        <f t="shared" si="23"/>
        <v>0</v>
      </c>
      <c r="AQ25" s="72">
        <f t="shared" si="23"/>
        <v>0</v>
      </c>
      <c r="AR25" s="72">
        <f t="shared" si="23"/>
        <v>0</v>
      </c>
      <c r="AS25" s="72">
        <f t="shared" si="23"/>
        <v>0</v>
      </c>
      <c r="AT25" s="72">
        <f t="shared" si="23"/>
        <v>0</v>
      </c>
      <c r="AU25" s="72">
        <f t="shared" si="23"/>
        <v>0</v>
      </c>
      <c r="AV25" s="150">
        <f t="shared" ref="AV25:AV41" si="24">SUM(X25:AN25)</f>
        <v>64</v>
      </c>
      <c r="AW25" s="88"/>
      <c r="AX25" s="88"/>
      <c r="AY25" s="88"/>
      <c r="AZ25" s="88"/>
      <c r="BA25" s="88"/>
      <c r="BB25" s="88"/>
      <c r="BC25" s="88"/>
      <c r="BD25" s="88"/>
      <c r="BE25" s="89"/>
      <c r="BF25" s="57">
        <f t="shared" si="7"/>
        <v>154</v>
      </c>
    </row>
    <row r="26" spans="1:58" ht="15.75" thickBot="1">
      <c r="A26" s="201"/>
      <c r="B26" s="253"/>
      <c r="C26" s="275"/>
      <c r="D26" s="71" t="s">
        <v>18</v>
      </c>
      <c r="E26" s="72">
        <f>E28</f>
        <v>0</v>
      </c>
      <c r="F26" s="72">
        <f t="shared" ref="F26:T26" si="25">F28</f>
        <v>0</v>
      </c>
      <c r="G26" s="72">
        <f t="shared" si="25"/>
        <v>0</v>
      </c>
      <c r="H26" s="72">
        <f t="shared" si="25"/>
        <v>0</v>
      </c>
      <c r="I26" s="72">
        <f t="shared" si="25"/>
        <v>0</v>
      </c>
      <c r="J26" s="72">
        <f t="shared" si="25"/>
        <v>0</v>
      </c>
      <c r="K26" s="72">
        <f t="shared" si="25"/>
        <v>0</v>
      </c>
      <c r="L26" s="72">
        <f t="shared" si="25"/>
        <v>0</v>
      </c>
      <c r="M26" s="72">
        <f t="shared" si="25"/>
        <v>0</v>
      </c>
      <c r="N26" s="72">
        <f t="shared" si="25"/>
        <v>0</v>
      </c>
      <c r="O26" s="72">
        <f t="shared" si="25"/>
        <v>0</v>
      </c>
      <c r="P26" s="72">
        <f t="shared" si="25"/>
        <v>0</v>
      </c>
      <c r="Q26" s="72">
        <f t="shared" si="25"/>
        <v>0</v>
      </c>
      <c r="R26" s="72">
        <f t="shared" si="25"/>
        <v>0</v>
      </c>
      <c r="S26" s="72">
        <f t="shared" si="25"/>
        <v>0</v>
      </c>
      <c r="T26" s="72">
        <f t="shared" si="25"/>
        <v>0</v>
      </c>
      <c r="U26" s="72">
        <f t="shared" ref="U26" si="26">U28</f>
        <v>0</v>
      </c>
      <c r="V26" s="58">
        <f t="shared" si="3"/>
        <v>0</v>
      </c>
      <c r="W26" s="58"/>
      <c r="X26" s="72">
        <f>X28</f>
        <v>0</v>
      </c>
      <c r="Y26" s="72">
        <f t="shared" ref="Y26:AJ26" si="27">Y28</f>
        <v>0</v>
      </c>
      <c r="Z26" s="72">
        <f t="shared" si="27"/>
        <v>0</v>
      </c>
      <c r="AA26" s="72">
        <f t="shared" si="27"/>
        <v>0</v>
      </c>
      <c r="AB26" s="72">
        <f t="shared" si="27"/>
        <v>0</v>
      </c>
      <c r="AC26" s="72">
        <f t="shared" si="27"/>
        <v>0</v>
      </c>
      <c r="AD26" s="72">
        <f t="shared" si="27"/>
        <v>0</v>
      </c>
      <c r="AE26" s="72">
        <f t="shared" si="27"/>
        <v>0</v>
      </c>
      <c r="AF26" s="72">
        <f t="shared" si="27"/>
        <v>0</v>
      </c>
      <c r="AG26" s="72">
        <f t="shared" si="27"/>
        <v>0</v>
      </c>
      <c r="AH26" s="72">
        <f t="shared" si="27"/>
        <v>0</v>
      </c>
      <c r="AI26" s="72">
        <f t="shared" si="27"/>
        <v>0</v>
      </c>
      <c r="AJ26" s="72">
        <f t="shared" si="27"/>
        <v>0</v>
      </c>
      <c r="AK26" s="72">
        <f t="shared" ref="AK26:AU26" si="28">AK28</f>
        <v>0</v>
      </c>
      <c r="AL26" s="72">
        <f t="shared" si="28"/>
        <v>0</v>
      </c>
      <c r="AM26" s="72">
        <f t="shared" si="28"/>
        <v>0</v>
      </c>
      <c r="AN26" s="72">
        <f t="shared" si="28"/>
        <v>0</v>
      </c>
      <c r="AO26" s="72">
        <f t="shared" si="28"/>
        <v>0</v>
      </c>
      <c r="AP26" s="72">
        <f t="shared" si="28"/>
        <v>0</v>
      </c>
      <c r="AQ26" s="72">
        <f t="shared" si="28"/>
        <v>0</v>
      </c>
      <c r="AR26" s="72">
        <f t="shared" si="28"/>
        <v>0</v>
      </c>
      <c r="AS26" s="72">
        <f t="shared" si="28"/>
        <v>0</v>
      </c>
      <c r="AT26" s="72">
        <f t="shared" si="28"/>
        <v>0</v>
      </c>
      <c r="AU26" s="72">
        <f t="shared" si="28"/>
        <v>0</v>
      </c>
      <c r="AV26" s="150">
        <f t="shared" si="24"/>
        <v>0</v>
      </c>
      <c r="AW26" s="88"/>
      <c r="AX26" s="88"/>
      <c r="AY26" s="88"/>
      <c r="AZ26" s="88"/>
      <c r="BA26" s="88"/>
      <c r="BB26" s="88"/>
      <c r="BC26" s="88"/>
      <c r="BD26" s="88"/>
      <c r="BE26" s="89"/>
      <c r="BF26" s="57">
        <f t="shared" si="7"/>
        <v>0</v>
      </c>
    </row>
    <row r="27" spans="1:58" ht="15.75" thickBot="1">
      <c r="A27" s="201"/>
      <c r="B27" s="262" t="s">
        <v>44</v>
      </c>
      <c r="C27" s="274" t="s">
        <v>55</v>
      </c>
      <c r="D27" s="71" t="s">
        <v>17</v>
      </c>
      <c r="E27" s="72">
        <f>E29+E31+E33+E35+E37</f>
        <v>10</v>
      </c>
      <c r="F27" s="72">
        <f t="shared" ref="F27:S27" si="29">F29+F31+F33+F35+F37</f>
        <v>10</v>
      </c>
      <c r="G27" s="72">
        <f t="shared" si="29"/>
        <v>10</v>
      </c>
      <c r="H27" s="72">
        <f t="shared" si="29"/>
        <v>10</v>
      </c>
      <c r="I27" s="72">
        <f t="shared" si="29"/>
        <v>10</v>
      </c>
      <c r="J27" s="72">
        <f t="shared" si="29"/>
        <v>10</v>
      </c>
      <c r="K27" s="72">
        <f t="shared" si="29"/>
        <v>10</v>
      </c>
      <c r="L27" s="72">
        <f t="shared" si="29"/>
        <v>10</v>
      </c>
      <c r="M27" s="72">
        <f t="shared" si="29"/>
        <v>10</v>
      </c>
      <c r="N27" s="72">
        <f t="shared" si="29"/>
        <v>10</v>
      </c>
      <c r="O27" s="72">
        <f t="shared" si="29"/>
        <v>10</v>
      </c>
      <c r="P27" s="72">
        <f t="shared" si="29"/>
        <v>10</v>
      </c>
      <c r="Q27" s="72">
        <f t="shared" si="29"/>
        <v>10</v>
      </c>
      <c r="R27" s="72">
        <f t="shared" si="29"/>
        <v>8</v>
      </c>
      <c r="S27" s="72">
        <f t="shared" si="29"/>
        <v>8</v>
      </c>
      <c r="T27" s="72">
        <f>T29+T31+T33+T35+T37</f>
        <v>0</v>
      </c>
      <c r="U27" s="72">
        <f>U29+U31+U33+U35+U37</f>
        <v>8</v>
      </c>
      <c r="V27" s="58">
        <f t="shared" si="3"/>
        <v>154</v>
      </c>
      <c r="W27" s="58"/>
      <c r="X27" s="72">
        <f>X29+X31+X33+X35+X37</f>
        <v>4</v>
      </c>
      <c r="Y27" s="72">
        <f t="shared" ref="Y27:AO28" si="30">Y29+Y31+Y33+Y35+Y37</f>
        <v>4</v>
      </c>
      <c r="Z27" s="72">
        <f t="shared" si="30"/>
        <v>4</v>
      </c>
      <c r="AA27" s="72">
        <f t="shared" si="30"/>
        <v>4</v>
      </c>
      <c r="AB27" s="72">
        <f t="shared" si="30"/>
        <v>4</v>
      </c>
      <c r="AC27" s="72">
        <f t="shared" si="30"/>
        <v>4</v>
      </c>
      <c r="AD27" s="72">
        <f t="shared" si="30"/>
        <v>4</v>
      </c>
      <c r="AE27" s="72">
        <f t="shared" si="30"/>
        <v>4</v>
      </c>
      <c r="AF27" s="72">
        <f t="shared" si="30"/>
        <v>4</v>
      </c>
      <c r="AG27" s="72">
        <f t="shared" si="30"/>
        <v>4</v>
      </c>
      <c r="AH27" s="72">
        <f t="shared" si="30"/>
        <v>4</v>
      </c>
      <c r="AI27" s="72">
        <f t="shared" si="30"/>
        <v>4</v>
      </c>
      <c r="AJ27" s="72">
        <f t="shared" si="30"/>
        <v>4</v>
      </c>
      <c r="AK27" s="72">
        <f t="shared" si="30"/>
        <v>4</v>
      </c>
      <c r="AL27" s="72">
        <f t="shared" si="30"/>
        <v>4</v>
      </c>
      <c r="AM27" s="72">
        <f t="shared" si="30"/>
        <v>4</v>
      </c>
      <c r="AN27" s="72">
        <f t="shared" si="30"/>
        <v>0</v>
      </c>
      <c r="AO27" s="72">
        <f t="shared" si="30"/>
        <v>0</v>
      </c>
      <c r="AP27" s="72">
        <f t="shared" ref="AP27:AU28" si="31">AP29+AP31+AP33+AP35+AP37</f>
        <v>0</v>
      </c>
      <c r="AQ27" s="72">
        <f t="shared" si="31"/>
        <v>0</v>
      </c>
      <c r="AR27" s="72">
        <f t="shared" si="31"/>
        <v>0</v>
      </c>
      <c r="AS27" s="72">
        <f t="shared" si="31"/>
        <v>0</v>
      </c>
      <c r="AT27" s="72">
        <f t="shared" si="31"/>
        <v>0</v>
      </c>
      <c r="AU27" s="72">
        <f t="shared" si="31"/>
        <v>0</v>
      </c>
      <c r="AV27" s="150">
        <f t="shared" si="24"/>
        <v>64</v>
      </c>
      <c r="AW27" s="88"/>
      <c r="AX27" s="88"/>
      <c r="AY27" s="88"/>
      <c r="AZ27" s="88"/>
      <c r="BA27" s="88"/>
      <c r="BB27" s="88"/>
      <c r="BC27" s="88"/>
      <c r="BD27" s="88"/>
      <c r="BE27" s="89"/>
      <c r="BF27" s="57">
        <f t="shared" si="7"/>
        <v>154</v>
      </c>
    </row>
    <row r="28" spans="1:58" ht="15.75" thickBot="1">
      <c r="A28" s="201"/>
      <c r="B28" s="253"/>
      <c r="C28" s="275"/>
      <c r="D28" s="71" t="s">
        <v>18</v>
      </c>
      <c r="E28" s="72">
        <f>E30+E32+E34+E36+E38</f>
        <v>0</v>
      </c>
      <c r="F28" s="72">
        <f t="shared" ref="F28:S28" si="32">F30+F32+F34+F36+F38</f>
        <v>0</v>
      </c>
      <c r="G28" s="72">
        <f t="shared" si="32"/>
        <v>0</v>
      </c>
      <c r="H28" s="72">
        <f t="shared" si="32"/>
        <v>0</v>
      </c>
      <c r="I28" s="72">
        <f t="shared" si="32"/>
        <v>0</v>
      </c>
      <c r="J28" s="72">
        <f t="shared" si="32"/>
        <v>0</v>
      </c>
      <c r="K28" s="72">
        <f t="shared" si="32"/>
        <v>0</v>
      </c>
      <c r="L28" s="72">
        <f t="shared" si="32"/>
        <v>0</v>
      </c>
      <c r="M28" s="72">
        <f t="shared" si="32"/>
        <v>0</v>
      </c>
      <c r="N28" s="72">
        <f t="shared" si="32"/>
        <v>0</v>
      </c>
      <c r="O28" s="72">
        <f t="shared" si="32"/>
        <v>0</v>
      </c>
      <c r="P28" s="72">
        <f t="shared" si="32"/>
        <v>0</v>
      </c>
      <c r="Q28" s="72">
        <f t="shared" si="32"/>
        <v>0</v>
      </c>
      <c r="R28" s="72">
        <f t="shared" si="32"/>
        <v>0</v>
      </c>
      <c r="S28" s="72">
        <f t="shared" si="32"/>
        <v>0</v>
      </c>
      <c r="T28" s="72">
        <f>T30+T32+T34+T36+T38</f>
        <v>0</v>
      </c>
      <c r="U28" s="72">
        <f>U30+U32+U34+U36+U38</f>
        <v>0</v>
      </c>
      <c r="V28" s="58">
        <f t="shared" si="3"/>
        <v>0</v>
      </c>
      <c r="W28" s="58"/>
      <c r="X28" s="72">
        <f>X30+X32+X34+X36+X38</f>
        <v>0</v>
      </c>
      <c r="Y28" s="72">
        <f t="shared" si="30"/>
        <v>0</v>
      </c>
      <c r="Z28" s="72">
        <f t="shared" si="30"/>
        <v>0</v>
      </c>
      <c r="AA28" s="72">
        <f t="shared" si="30"/>
        <v>0</v>
      </c>
      <c r="AB28" s="72">
        <f t="shared" si="30"/>
        <v>0</v>
      </c>
      <c r="AC28" s="72">
        <f t="shared" si="30"/>
        <v>0</v>
      </c>
      <c r="AD28" s="72">
        <f t="shared" si="30"/>
        <v>0</v>
      </c>
      <c r="AE28" s="72">
        <f t="shared" si="30"/>
        <v>0</v>
      </c>
      <c r="AF28" s="72">
        <f t="shared" si="30"/>
        <v>0</v>
      </c>
      <c r="AG28" s="72">
        <f t="shared" si="30"/>
        <v>0</v>
      </c>
      <c r="AH28" s="72">
        <f t="shared" si="30"/>
        <v>0</v>
      </c>
      <c r="AI28" s="72">
        <f t="shared" si="30"/>
        <v>0</v>
      </c>
      <c r="AJ28" s="72">
        <f t="shared" si="30"/>
        <v>0</v>
      </c>
      <c r="AK28" s="72">
        <f t="shared" si="30"/>
        <v>0</v>
      </c>
      <c r="AL28" s="72">
        <f t="shared" si="30"/>
        <v>0</v>
      </c>
      <c r="AM28" s="72">
        <f t="shared" si="30"/>
        <v>0</v>
      </c>
      <c r="AN28" s="72">
        <f t="shared" si="30"/>
        <v>0</v>
      </c>
      <c r="AO28" s="72">
        <f t="shared" si="30"/>
        <v>0</v>
      </c>
      <c r="AP28" s="72">
        <f t="shared" si="31"/>
        <v>0</v>
      </c>
      <c r="AQ28" s="72">
        <f t="shared" si="31"/>
        <v>0</v>
      </c>
      <c r="AR28" s="72">
        <f t="shared" si="31"/>
        <v>0</v>
      </c>
      <c r="AS28" s="72">
        <f t="shared" si="31"/>
        <v>0</v>
      </c>
      <c r="AT28" s="72">
        <f t="shared" si="31"/>
        <v>0</v>
      </c>
      <c r="AU28" s="72">
        <f t="shared" si="31"/>
        <v>0</v>
      </c>
      <c r="AV28" s="150">
        <f t="shared" si="24"/>
        <v>0</v>
      </c>
      <c r="AW28" s="88"/>
      <c r="AX28" s="88"/>
      <c r="AY28" s="88"/>
      <c r="AZ28" s="88"/>
      <c r="BA28" s="88"/>
      <c r="BB28" s="88"/>
      <c r="BC28" s="88"/>
      <c r="BD28" s="88"/>
      <c r="BE28" s="89"/>
      <c r="BF28" s="57">
        <f t="shared" si="7"/>
        <v>0</v>
      </c>
    </row>
    <row r="29" spans="1:58" ht="15.75" thickBot="1">
      <c r="A29" s="201"/>
      <c r="B29" s="241" t="s">
        <v>38</v>
      </c>
      <c r="C29" s="265" t="s">
        <v>143</v>
      </c>
      <c r="D29" s="34"/>
      <c r="E29" s="69">
        <v>4</v>
      </c>
      <c r="F29" s="69">
        <v>4</v>
      </c>
      <c r="G29" s="69">
        <v>4</v>
      </c>
      <c r="H29" s="69">
        <v>4</v>
      </c>
      <c r="I29" s="69">
        <v>4</v>
      </c>
      <c r="J29" s="69">
        <v>4</v>
      </c>
      <c r="K29" s="69">
        <v>4</v>
      </c>
      <c r="L29" s="69">
        <v>4</v>
      </c>
      <c r="M29" s="69">
        <v>4</v>
      </c>
      <c r="N29" s="69">
        <v>4</v>
      </c>
      <c r="O29" s="69">
        <v>4</v>
      </c>
      <c r="P29" s="69">
        <v>4</v>
      </c>
      <c r="Q29" s="69">
        <v>4</v>
      </c>
      <c r="R29" s="69">
        <v>4</v>
      </c>
      <c r="S29" s="69">
        <v>4</v>
      </c>
      <c r="T29" s="83">
        <v>0</v>
      </c>
      <c r="U29" s="101">
        <v>8</v>
      </c>
      <c r="V29" s="58">
        <f t="shared" si="3"/>
        <v>68</v>
      </c>
      <c r="W29" s="58"/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74">
        <v>0</v>
      </c>
      <c r="AI29" s="74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83">
        <v>0</v>
      </c>
      <c r="AP29" s="83">
        <v>0</v>
      </c>
      <c r="AQ29" s="84">
        <v>0</v>
      </c>
      <c r="AR29" s="84">
        <v>0</v>
      </c>
      <c r="AS29" s="84">
        <v>0</v>
      </c>
      <c r="AT29" s="84">
        <v>0</v>
      </c>
      <c r="AU29" s="135">
        <v>0</v>
      </c>
      <c r="AV29" s="150">
        <f t="shared" ref="AV29:AV40" si="33">SUM(X29:AU29)</f>
        <v>0</v>
      </c>
      <c r="AW29" s="88"/>
      <c r="AX29" s="88"/>
      <c r="AY29" s="88"/>
      <c r="AZ29" s="88"/>
      <c r="BA29" s="88"/>
      <c r="BB29" s="88"/>
      <c r="BC29" s="88"/>
      <c r="BD29" s="88"/>
      <c r="BE29" s="89"/>
      <c r="BF29" s="57">
        <f t="shared" si="7"/>
        <v>68</v>
      </c>
    </row>
    <row r="30" spans="1:58" ht="15.75" thickBot="1">
      <c r="A30" s="201"/>
      <c r="B30" s="245"/>
      <c r="C30" s="281"/>
      <c r="D30" s="34"/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83">
        <v>0</v>
      </c>
      <c r="U30" s="101">
        <v>0</v>
      </c>
      <c r="V30" s="58">
        <f t="shared" si="3"/>
        <v>0</v>
      </c>
      <c r="W30" s="58"/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74">
        <v>0</v>
      </c>
      <c r="AI30" s="74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83">
        <v>0</v>
      </c>
      <c r="AP30" s="83">
        <v>0</v>
      </c>
      <c r="AQ30" s="84">
        <v>0</v>
      </c>
      <c r="AR30" s="84">
        <v>0</v>
      </c>
      <c r="AS30" s="84">
        <v>0</v>
      </c>
      <c r="AT30" s="84">
        <v>0</v>
      </c>
      <c r="AU30" s="135">
        <v>0</v>
      </c>
      <c r="AV30" s="150">
        <f t="shared" si="33"/>
        <v>0</v>
      </c>
      <c r="AW30" s="88"/>
      <c r="AX30" s="88"/>
      <c r="AY30" s="88"/>
      <c r="AZ30" s="88"/>
      <c r="BA30" s="88"/>
      <c r="BB30" s="88"/>
      <c r="BC30" s="88"/>
      <c r="BD30" s="88"/>
      <c r="BE30" s="89"/>
      <c r="BF30" s="57">
        <f t="shared" si="7"/>
        <v>0</v>
      </c>
    </row>
    <row r="31" spans="1:58" ht="17.25" customHeight="1" thickBot="1">
      <c r="A31" s="201"/>
      <c r="B31" s="205" t="s">
        <v>147</v>
      </c>
      <c r="C31" s="265" t="s">
        <v>149</v>
      </c>
      <c r="D31" s="34"/>
      <c r="E31" s="69">
        <v>4</v>
      </c>
      <c r="F31" s="69">
        <v>4</v>
      </c>
      <c r="G31" s="69">
        <v>4</v>
      </c>
      <c r="H31" s="69">
        <v>4</v>
      </c>
      <c r="I31" s="69">
        <v>4</v>
      </c>
      <c r="J31" s="69">
        <v>4</v>
      </c>
      <c r="K31" s="69">
        <v>4</v>
      </c>
      <c r="L31" s="69">
        <v>4</v>
      </c>
      <c r="M31" s="69">
        <v>4</v>
      </c>
      <c r="N31" s="69">
        <v>4</v>
      </c>
      <c r="O31" s="69">
        <v>4</v>
      </c>
      <c r="P31" s="69">
        <v>4</v>
      </c>
      <c r="Q31" s="69">
        <v>4</v>
      </c>
      <c r="R31" s="69">
        <v>4</v>
      </c>
      <c r="S31" s="69">
        <v>2</v>
      </c>
      <c r="T31" s="83">
        <v>0</v>
      </c>
      <c r="U31" s="101">
        <v>0</v>
      </c>
      <c r="V31" s="58">
        <f t="shared" si="3"/>
        <v>58</v>
      </c>
      <c r="W31" s="58"/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74">
        <v>0</v>
      </c>
      <c r="AI31" s="74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83">
        <v>0</v>
      </c>
      <c r="AP31" s="83">
        <v>0</v>
      </c>
      <c r="AQ31" s="84">
        <v>0</v>
      </c>
      <c r="AR31" s="84">
        <v>0</v>
      </c>
      <c r="AS31" s="84">
        <v>0</v>
      </c>
      <c r="AT31" s="84">
        <v>0</v>
      </c>
      <c r="AU31" s="135">
        <v>0</v>
      </c>
      <c r="AV31" s="150">
        <f t="shared" si="33"/>
        <v>0</v>
      </c>
      <c r="AW31" s="88"/>
      <c r="AX31" s="88"/>
      <c r="AY31" s="88"/>
      <c r="AZ31" s="88"/>
      <c r="BA31" s="88"/>
      <c r="BB31" s="88"/>
      <c r="BC31" s="88"/>
      <c r="BD31" s="88"/>
      <c r="BE31" s="89"/>
      <c r="BF31" s="57">
        <f t="shared" si="7"/>
        <v>58</v>
      </c>
    </row>
    <row r="32" spans="1:58" ht="20.25" customHeight="1" thickBot="1">
      <c r="A32" s="201"/>
      <c r="B32" s="196"/>
      <c r="C32" s="221"/>
      <c r="D32" s="34"/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83">
        <v>0</v>
      </c>
      <c r="U32" s="101">
        <v>0</v>
      </c>
      <c r="V32" s="58">
        <f t="shared" si="3"/>
        <v>0</v>
      </c>
      <c r="W32" s="58"/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83">
        <v>0</v>
      </c>
      <c r="AP32" s="83">
        <v>0</v>
      </c>
      <c r="AQ32" s="84">
        <v>0</v>
      </c>
      <c r="AR32" s="84">
        <v>0</v>
      </c>
      <c r="AS32" s="84">
        <v>0</v>
      </c>
      <c r="AT32" s="84">
        <v>0</v>
      </c>
      <c r="AU32" s="135">
        <v>0</v>
      </c>
      <c r="AV32" s="150">
        <f t="shared" si="33"/>
        <v>0</v>
      </c>
      <c r="AW32" s="88"/>
      <c r="AX32" s="88"/>
      <c r="AY32" s="88"/>
      <c r="AZ32" s="88"/>
      <c r="BA32" s="88"/>
      <c r="BB32" s="88"/>
      <c r="BC32" s="88"/>
      <c r="BD32" s="88"/>
      <c r="BE32" s="89"/>
      <c r="BF32" s="57">
        <f t="shared" si="7"/>
        <v>0</v>
      </c>
    </row>
    <row r="33" spans="1:58" ht="15.75" thickBot="1">
      <c r="A33" s="201"/>
      <c r="B33" s="205" t="s">
        <v>124</v>
      </c>
      <c r="C33" s="265" t="s">
        <v>164</v>
      </c>
      <c r="D33" s="34"/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83">
        <v>0</v>
      </c>
      <c r="U33" s="101">
        <v>0</v>
      </c>
      <c r="V33" s="58">
        <f t="shared" si="3"/>
        <v>0</v>
      </c>
      <c r="W33" s="58"/>
      <c r="X33" s="74">
        <v>2</v>
      </c>
      <c r="Y33" s="74">
        <v>2</v>
      </c>
      <c r="Z33" s="74">
        <v>2</v>
      </c>
      <c r="AA33" s="74">
        <v>2</v>
      </c>
      <c r="AB33" s="74">
        <v>2</v>
      </c>
      <c r="AC33" s="74">
        <v>2</v>
      </c>
      <c r="AD33" s="74">
        <v>2</v>
      </c>
      <c r="AE33" s="74">
        <v>2</v>
      </c>
      <c r="AF33" s="74">
        <v>2</v>
      </c>
      <c r="AG33" s="74">
        <v>2</v>
      </c>
      <c r="AH33" s="74">
        <v>2</v>
      </c>
      <c r="AI33" s="74">
        <v>2</v>
      </c>
      <c r="AJ33" s="69">
        <v>2</v>
      </c>
      <c r="AK33" s="69">
        <v>2</v>
      </c>
      <c r="AL33" s="69">
        <v>2</v>
      </c>
      <c r="AM33" s="69">
        <v>2</v>
      </c>
      <c r="AN33" s="69">
        <v>0</v>
      </c>
      <c r="AO33" s="83">
        <v>0</v>
      </c>
      <c r="AP33" s="83">
        <v>0</v>
      </c>
      <c r="AQ33" s="84">
        <v>0</v>
      </c>
      <c r="AR33" s="84">
        <v>0</v>
      </c>
      <c r="AS33" s="84">
        <v>0</v>
      </c>
      <c r="AT33" s="84">
        <v>0</v>
      </c>
      <c r="AU33" s="135">
        <v>0</v>
      </c>
      <c r="AV33" s="150">
        <f t="shared" si="33"/>
        <v>32</v>
      </c>
      <c r="AW33" s="88"/>
      <c r="AX33" s="88"/>
      <c r="AY33" s="88"/>
      <c r="AZ33" s="88"/>
      <c r="BA33" s="88"/>
      <c r="BB33" s="88"/>
      <c r="BC33" s="88"/>
      <c r="BD33" s="88"/>
      <c r="BE33" s="89"/>
      <c r="BF33" s="57">
        <f t="shared" si="7"/>
        <v>0</v>
      </c>
    </row>
    <row r="34" spans="1:58" ht="15.75" thickBot="1">
      <c r="A34" s="201"/>
      <c r="B34" s="196"/>
      <c r="C34" s="221"/>
      <c r="D34" s="34"/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83">
        <v>0</v>
      </c>
      <c r="U34" s="101">
        <v>0</v>
      </c>
      <c r="V34" s="58">
        <f t="shared" si="3"/>
        <v>0</v>
      </c>
      <c r="W34" s="58"/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83">
        <v>0</v>
      </c>
      <c r="AP34" s="83">
        <v>0</v>
      </c>
      <c r="AQ34" s="84">
        <v>0</v>
      </c>
      <c r="AR34" s="84">
        <v>0</v>
      </c>
      <c r="AS34" s="84">
        <v>0</v>
      </c>
      <c r="AT34" s="84">
        <v>0</v>
      </c>
      <c r="AU34" s="135">
        <v>0</v>
      </c>
      <c r="AV34" s="150">
        <f t="shared" si="33"/>
        <v>0</v>
      </c>
      <c r="AW34" s="88"/>
      <c r="AX34" s="88"/>
      <c r="AY34" s="88"/>
      <c r="AZ34" s="88"/>
      <c r="BA34" s="88"/>
      <c r="BB34" s="88"/>
      <c r="BC34" s="88"/>
      <c r="BD34" s="88"/>
      <c r="BE34" s="89"/>
      <c r="BF34" s="57">
        <f t="shared" si="7"/>
        <v>0</v>
      </c>
    </row>
    <row r="35" spans="1:58" ht="16.5" customHeight="1" thickBot="1">
      <c r="A35" s="201"/>
      <c r="B35" s="205" t="s">
        <v>125</v>
      </c>
      <c r="C35" s="265" t="s">
        <v>123</v>
      </c>
      <c r="D35" s="34"/>
      <c r="E35" s="69">
        <v>2</v>
      </c>
      <c r="F35" s="69">
        <v>2</v>
      </c>
      <c r="G35" s="69">
        <v>2</v>
      </c>
      <c r="H35" s="69">
        <v>2</v>
      </c>
      <c r="I35" s="69">
        <v>2</v>
      </c>
      <c r="J35" s="69">
        <v>2</v>
      </c>
      <c r="K35" s="69">
        <v>2</v>
      </c>
      <c r="L35" s="69">
        <v>2</v>
      </c>
      <c r="M35" s="69">
        <v>2</v>
      </c>
      <c r="N35" s="69">
        <v>2</v>
      </c>
      <c r="O35" s="69">
        <v>2</v>
      </c>
      <c r="P35" s="69">
        <v>2</v>
      </c>
      <c r="Q35" s="69">
        <v>2</v>
      </c>
      <c r="R35" s="69">
        <v>0</v>
      </c>
      <c r="S35" s="69">
        <v>2</v>
      </c>
      <c r="T35" s="83">
        <v>0</v>
      </c>
      <c r="U35" s="101">
        <v>0</v>
      </c>
      <c r="V35" s="58">
        <f t="shared" si="3"/>
        <v>28</v>
      </c>
      <c r="W35" s="58"/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74">
        <v>0</v>
      </c>
      <c r="AI35" s="74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83">
        <v>0</v>
      </c>
      <c r="AP35" s="83">
        <v>0</v>
      </c>
      <c r="AQ35" s="84">
        <v>0</v>
      </c>
      <c r="AR35" s="84">
        <v>0</v>
      </c>
      <c r="AS35" s="84">
        <v>0</v>
      </c>
      <c r="AT35" s="84">
        <v>0</v>
      </c>
      <c r="AU35" s="135">
        <v>0</v>
      </c>
      <c r="AV35" s="150">
        <f t="shared" si="33"/>
        <v>0</v>
      </c>
      <c r="AW35" s="88"/>
      <c r="AX35" s="88"/>
      <c r="AY35" s="88"/>
      <c r="AZ35" s="88"/>
      <c r="BA35" s="88"/>
      <c r="BB35" s="88"/>
      <c r="BC35" s="88"/>
      <c r="BD35" s="88"/>
      <c r="BE35" s="89"/>
      <c r="BF35" s="57">
        <f t="shared" si="7"/>
        <v>28</v>
      </c>
    </row>
    <row r="36" spans="1:58" ht="16.5" customHeight="1" thickBot="1">
      <c r="A36" s="201"/>
      <c r="B36" s="196"/>
      <c r="C36" s="221"/>
      <c r="D36" s="34"/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83">
        <v>0</v>
      </c>
      <c r="U36" s="101">
        <v>0</v>
      </c>
      <c r="V36" s="58">
        <f t="shared" si="3"/>
        <v>0</v>
      </c>
      <c r="W36" s="58"/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83">
        <v>0</v>
      </c>
      <c r="AP36" s="83">
        <v>0</v>
      </c>
      <c r="AQ36" s="84">
        <v>0</v>
      </c>
      <c r="AR36" s="84">
        <v>0</v>
      </c>
      <c r="AS36" s="84">
        <v>0</v>
      </c>
      <c r="AT36" s="84">
        <v>0</v>
      </c>
      <c r="AU36" s="135">
        <v>0</v>
      </c>
      <c r="AV36" s="150">
        <f t="shared" si="33"/>
        <v>0</v>
      </c>
      <c r="AW36" s="88"/>
      <c r="AX36" s="88"/>
      <c r="AY36" s="88"/>
      <c r="AZ36" s="88"/>
      <c r="BA36" s="88"/>
      <c r="BB36" s="88"/>
      <c r="BC36" s="88"/>
      <c r="BD36" s="88"/>
      <c r="BE36" s="89"/>
      <c r="BF36" s="57">
        <f t="shared" si="7"/>
        <v>0</v>
      </c>
    </row>
    <row r="37" spans="1:58" ht="15.75" thickBot="1">
      <c r="A37" s="201"/>
      <c r="B37" s="205" t="s">
        <v>126</v>
      </c>
      <c r="C37" s="265" t="s">
        <v>115</v>
      </c>
      <c r="D37" s="34"/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83">
        <v>0</v>
      </c>
      <c r="U37" s="101">
        <v>0</v>
      </c>
      <c r="V37" s="58">
        <f t="shared" si="3"/>
        <v>0</v>
      </c>
      <c r="W37" s="58"/>
      <c r="X37" s="74">
        <v>2</v>
      </c>
      <c r="Y37" s="74">
        <v>2</v>
      </c>
      <c r="Z37" s="74">
        <v>2</v>
      </c>
      <c r="AA37" s="74">
        <v>2</v>
      </c>
      <c r="AB37" s="74">
        <v>2</v>
      </c>
      <c r="AC37" s="74">
        <v>2</v>
      </c>
      <c r="AD37" s="74">
        <v>2</v>
      </c>
      <c r="AE37" s="74">
        <v>2</v>
      </c>
      <c r="AF37" s="74">
        <v>2</v>
      </c>
      <c r="AG37" s="74">
        <v>2</v>
      </c>
      <c r="AH37" s="74">
        <v>2</v>
      </c>
      <c r="AI37" s="74">
        <v>2</v>
      </c>
      <c r="AJ37" s="69">
        <v>2</v>
      </c>
      <c r="AK37" s="69">
        <v>2</v>
      </c>
      <c r="AL37" s="69">
        <v>2</v>
      </c>
      <c r="AM37" s="69">
        <v>2</v>
      </c>
      <c r="AN37" s="69">
        <v>0</v>
      </c>
      <c r="AO37" s="83">
        <v>0</v>
      </c>
      <c r="AP37" s="83">
        <v>0</v>
      </c>
      <c r="AQ37" s="84">
        <v>0</v>
      </c>
      <c r="AR37" s="84">
        <v>0</v>
      </c>
      <c r="AS37" s="84">
        <v>0</v>
      </c>
      <c r="AT37" s="84">
        <v>0</v>
      </c>
      <c r="AU37" s="135">
        <v>0</v>
      </c>
      <c r="AV37" s="150">
        <f t="shared" si="33"/>
        <v>32</v>
      </c>
      <c r="AW37" s="88"/>
      <c r="AX37" s="88"/>
      <c r="AY37" s="88"/>
      <c r="AZ37" s="88"/>
      <c r="BA37" s="88"/>
      <c r="BB37" s="88"/>
      <c r="BC37" s="88"/>
      <c r="BD37" s="88"/>
      <c r="BE37" s="89"/>
      <c r="BF37" s="57">
        <f t="shared" si="7"/>
        <v>0</v>
      </c>
    </row>
    <row r="38" spans="1:58" ht="15.75" thickBot="1">
      <c r="A38" s="201"/>
      <c r="B38" s="196"/>
      <c r="C38" s="221"/>
      <c r="D38" s="34"/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13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83">
        <v>0</v>
      </c>
      <c r="U38" s="101">
        <v>0</v>
      </c>
      <c r="V38" s="58">
        <f t="shared" si="3"/>
        <v>0</v>
      </c>
      <c r="W38" s="58"/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83">
        <v>0</v>
      </c>
      <c r="AP38" s="83">
        <v>0</v>
      </c>
      <c r="AQ38" s="84">
        <v>0</v>
      </c>
      <c r="AR38" s="84">
        <v>0</v>
      </c>
      <c r="AS38" s="84">
        <v>0</v>
      </c>
      <c r="AT38" s="84">
        <v>0</v>
      </c>
      <c r="AU38" s="135">
        <v>0</v>
      </c>
      <c r="AV38" s="150">
        <f t="shared" si="33"/>
        <v>0</v>
      </c>
      <c r="AW38" s="88"/>
      <c r="AX38" s="88"/>
      <c r="AY38" s="88"/>
      <c r="AZ38" s="88"/>
      <c r="BA38" s="88"/>
      <c r="BB38" s="88"/>
      <c r="BC38" s="88"/>
      <c r="BD38" s="88"/>
      <c r="BE38" s="89"/>
      <c r="BF38" s="57">
        <f t="shared" si="7"/>
        <v>0</v>
      </c>
    </row>
    <row r="39" spans="1:58" ht="15.75" thickBot="1">
      <c r="A39" s="201"/>
      <c r="B39" s="262" t="s">
        <v>48</v>
      </c>
      <c r="C39" s="283" t="s">
        <v>27</v>
      </c>
      <c r="D39" s="71" t="s">
        <v>17</v>
      </c>
      <c r="E39" s="72">
        <f t="shared" ref="E39:S39" si="34">E41+E55</f>
        <v>22</v>
      </c>
      <c r="F39" s="72">
        <f t="shared" si="34"/>
        <v>22</v>
      </c>
      <c r="G39" s="72">
        <f t="shared" si="34"/>
        <v>20</v>
      </c>
      <c r="H39" s="72">
        <f t="shared" si="34"/>
        <v>22</v>
      </c>
      <c r="I39" s="72">
        <f t="shared" si="34"/>
        <v>20</v>
      </c>
      <c r="J39" s="72">
        <f t="shared" si="34"/>
        <v>22</v>
      </c>
      <c r="K39" s="72">
        <f t="shared" si="34"/>
        <v>20</v>
      </c>
      <c r="L39" s="72">
        <f t="shared" si="34"/>
        <v>22</v>
      </c>
      <c r="M39" s="72">
        <f t="shared" si="34"/>
        <v>22</v>
      </c>
      <c r="N39" s="72">
        <f t="shared" si="34"/>
        <v>22</v>
      </c>
      <c r="O39" s="72">
        <f t="shared" si="34"/>
        <v>22</v>
      </c>
      <c r="P39" s="72">
        <f t="shared" si="34"/>
        <v>22</v>
      </c>
      <c r="Q39" s="72">
        <f t="shared" si="34"/>
        <v>20</v>
      </c>
      <c r="R39" s="72">
        <f t="shared" si="34"/>
        <v>24</v>
      </c>
      <c r="S39" s="72">
        <f t="shared" si="34"/>
        <v>26</v>
      </c>
      <c r="T39" s="72">
        <f>T41+T51+T52+T53</f>
        <v>36</v>
      </c>
      <c r="U39" s="72">
        <f>U41+U51+U52+U53</f>
        <v>16</v>
      </c>
      <c r="V39" s="58">
        <f t="shared" si="3"/>
        <v>380</v>
      </c>
      <c r="W39" s="58"/>
      <c r="X39" s="73">
        <f t="shared" ref="X39:AN39" si="35">X41+X55</f>
        <v>24</v>
      </c>
      <c r="Y39" s="73">
        <f t="shared" si="35"/>
        <v>24</v>
      </c>
      <c r="Z39" s="73">
        <f t="shared" si="35"/>
        <v>24</v>
      </c>
      <c r="AA39" s="73">
        <f t="shared" si="35"/>
        <v>24</v>
      </c>
      <c r="AB39" s="73">
        <f t="shared" si="35"/>
        <v>22</v>
      </c>
      <c r="AC39" s="73">
        <f t="shared" si="35"/>
        <v>24</v>
      </c>
      <c r="AD39" s="73">
        <f t="shared" si="35"/>
        <v>22</v>
      </c>
      <c r="AE39" s="73">
        <f t="shared" si="35"/>
        <v>24</v>
      </c>
      <c r="AF39" s="73">
        <f t="shared" si="35"/>
        <v>22</v>
      </c>
      <c r="AG39" s="73">
        <f t="shared" si="35"/>
        <v>22</v>
      </c>
      <c r="AH39" s="73">
        <f t="shared" si="35"/>
        <v>24</v>
      </c>
      <c r="AI39" s="73">
        <f t="shared" si="35"/>
        <v>24</v>
      </c>
      <c r="AJ39" s="73">
        <f t="shared" si="35"/>
        <v>22</v>
      </c>
      <c r="AK39" s="73">
        <f t="shared" si="35"/>
        <v>24</v>
      </c>
      <c r="AL39" s="73">
        <f t="shared" si="35"/>
        <v>22</v>
      </c>
      <c r="AM39" s="73">
        <f t="shared" si="35"/>
        <v>24</v>
      </c>
      <c r="AN39" s="73">
        <f t="shared" si="35"/>
        <v>22</v>
      </c>
      <c r="AO39" s="73">
        <f t="shared" ref="AO39:AT39" si="36">AO53+AO52+AO51+AO61</f>
        <v>36</v>
      </c>
      <c r="AP39" s="73">
        <f t="shared" si="36"/>
        <v>36</v>
      </c>
      <c r="AQ39" s="73">
        <f t="shared" si="36"/>
        <v>36</v>
      </c>
      <c r="AR39" s="73">
        <f t="shared" si="36"/>
        <v>36</v>
      </c>
      <c r="AS39" s="73">
        <f t="shared" si="36"/>
        <v>36</v>
      </c>
      <c r="AT39" s="73">
        <f t="shared" si="36"/>
        <v>36</v>
      </c>
      <c r="AU39" s="73">
        <f>AU41+AU55</f>
        <v>8</v>
      </c>
      <c r="AV39" s="150">
        <f t="shared" si="33"/>
        <v>618</v>
      </c>
      <c r="AW39" s="88"/>
      <c r="AX39" s="88"/>
      <c r="AY39" s="88"/>
      <c r="AZ39" s="88"/>
      <c r="BA39" s="88"/>
      <c r="BB39" s="88"/>
      <c r="BC39" s="88"/>
      <c r="BD39" s="88"/>
      <c r="BE39" s="89"/>
      <c r="BF39" s="57">
        <f t="shared" si="7"/>
        <v>380</v>
      </c>
    </row>
    <row r="40" spans="1:58" ht="15.75" thickBot="1">
      <c r="A40" s="201"/>
      <c r="B40" s="253"/>
      <c r="C40" s="273"/>
      <c r="D40" s="71" t="s">
        <v>18</v>
      </c>
      <c r="E40" s="72">
        <f t="shared" ref="E40:S40" si="37">E42+E56</f>
        <v>0</v>
      </c>
      <c r="F40" s="72">
        <f t="shared" si="37"/>
        <v>2</v>
      </c>
      <c r="G40" s="72">
        <f t="shared" si="37"/>
        <v>2</v>
      </c>
      <c r="H40" s="72">
        <f t="shared" si="37"/>
        <v>0</v>
      </c>
      <c r="I40" s="72">
        <f t="shared" si="37"/>
        <v>2</v>
      </c>
      <c r="J40" s="72">
        <f t="shared" si="37"/>
        <v>0</v>
      </c>
      <c r="K40" s="72">
        <f t="shared" si="37"/>
        <v>2</v>
      </c>
      <c r="L40" s="72">
        <f t="shared" si="37"/>
        <v>0</v>
      </c>
      <c r="M40" s="72">
        <f t="shared" si="37"/>
        <v>0</v>
      </c>
      <c r="N40" s="72">
        <f t="shared" si="37"/>
        <v>0</v>
      </c>
      <c r="O40" s="72">
        <f t="shared" si="37"/>
        <v>0</v>
      </c>
      <c r="P40" s="72">
        <f t="shared" si="37"/>
        <v>0</v>
      </c>
      <c r="Q40" s="72">
        <f t="shared" si="37"/>
        <v>2</v>
      </c>
      <c r="R40" s="72">
        <f t="shared" si="37"/>
        <v>0</v>
      </c>
      <c r="S40" s="72">
        <f t="shared" si="37"/>
        <v>0</v>
      </c>
      <c r="T40" s="72">
        <f>T42+T56</f>
        <v>0</v>
      </c>
      <c r="U40" s="72">
        <f>U42+U56</f>
        <v>12</v>
      </c>
      <c r="V40" s="58">
        <f t="shared" si="3"/>
        <v>22</v>
      </c>
      <c r="W40" s="58"/>
      <c r="X40" s="73">
        <f t="shared" ref="X40:AN40" si="38">X42+X56</f>
        <v>0</v>
      </c>
      <c r="Y40" s="73">
        <f t="shared" si="38"/>
        <v>0</v>
      </c>
      <c r="Z40" s="73">
        <f t="shared" si="38"/>
        <v>0</v>
      </c>
      <c r="AA40" s="73">
        <f t="shared" si="38"/>
        <v>2</v>
      </c>
      <c r="AB40" s="73">
        <f t="shared" si="38"/>
        <v>2</v>
      </c>
      <c r="AC40" s="73">
        <f t="shared" si="38"/>
        <v>0</v>
      </c>
      <c r="AD40" s="73">
        <f t="shared" si="38"/>
        <v>2</v>
      </c>
      <c r="AE40" s="73">
        <f t="shared" si="38"/>
        <v>0</v>
      </c>
      <c r="AF40" s="73">
        <f t="shared" si="38"/>
        <v>2</v>
      </c>
      <c r="AG40" s="73">
        <f t="shared" si="38"/>
        <v>2</v>
      </c>
      <c r="AH40" s="73">
        <f t="shared" si="38"/>
        <v>0</v>
      </c>
      <c r="AI40" s="73">
        <f t="shared" si="38"/>
        <v>0</v>
      </c>
      <c r="AJ40" s="73">
        <f t="shared" si="38"/>
        <v>2</v>
      </c>
      <c r="AK40" s="73">
        <f t="shared" si="38"/>
        <v>2</v>
      </c>
      <c r="AL40" s="73">
        <f t="shared" si="38"/>
        <v>2</v>
      </c>
      <c r="AM40" s="73">
        <f t="shared" si="38"/>
        <v>0</v>
      </c>
      <c r="AN40" s="73">
        <f t="shared" si="38"/>
        <v>10</v>
      </c>
      <c r="AO40" s="73">
        <f t="shared" ref="AO40:AT40" si="39">AO42+AO56</f>
        <v>0</v>
      </c>
      <c r="AP40" s="73">
        <f t="shared" si="39"/>
        <v>0</v>
      </c>
      <c r="AQ40" s="73">
        <f t="shared" si="39"/>
        <v>0</v>
      </c>
      <c r="AR40" s="73">
        <f t="shared" si="39"/>
        <v>0</v>
      </c>
      <c r="AS40" s="73">
        <f t="shared" si="39"/>
        <v>0</v>
      </c>
      <c r="AT40" s="73">
        <f t="shared" si="39"/>
        <v>0</v>
      </c>
      <c r="AU40" s="73">
        <f>AU42+AU56</f>
        <v>18</v>
      </c>
      <c r="AV40" s="150">
        <f t="shared" si="33"/>
        <v>44</v>
      </c>
      <c r="AW40" s="88"/>
      <c r="AX40" s="88"/>
      <c r="AY40" s="88"/>
      <c r="AZ40" s="88"/>
      <c r="BA40" s="88"/>
      <c r="BB40" s="88"/>
      <c r="BC40" s="88"/>
      <c r="BD40" s="88"/>
      <c r="BE40" s="89"/>
      <c r="BF40" s="57">
        <f t="shared" si="7"/>
        <v>22</v>
      </c>
    </row>
    <row r="41" spans="1:58" ht="21.75" customHeight="1" thickBot="1">
      <c r="A41" s="201"/>
      <c r="B41" s="262" t="s">
        <v>28</v>
      </c>
      <c r="C41" s="283" t="s">
        <v>153</v>
      </c>
      <c r="D41" s="71" t="s">
        <v>17</v>
      </c>
      <c r="E41" s="72">
        <f>E43+E49+E45+E47</f>
        <v>22</v>
      </c>
      <c r="F41" s="72">
        <f t="shared" ref="F41:S41" si="40">F43+F49+F45+F47</f>
        <v>22</v>
      </c>
      <c r="G41" s="72">
        <f t="shared" si="40"/>
        <v>20</v>
      </c>
      <c r="H41" s="72">
        <f t="shared" si="40"/>
        <v>22</v>
      </c>
      <c r="I41" s="72">
        <f t="shared" si="40"/>
        <v>20</v>
      </c>
      <c r="J41" s="72">
        <f t="shared" si="40"/>
        <v>22</v>
      </c>
      <c r="K41" s="72">
        <f t="shared" si="40"/>
        <v>20</v>
      </c>
      <c r="L41" s="72">
        <f t="shared" si="40"/>
        <v>22</v>
      </c>
      <c r="M41" s="72">
        <f t="shared" si="40"/>
        <v>22</v>
      </c>
      <c r="N41" s="72">
        <f t="shared" si="40"/>
        <v>22</v>
      </c>
      <c r="O41" s="72">
        <f t="shared" si="40"/>
        <v>22</v>
      </c>
      <c r="P41" s="72">
        <f t="shared" si="40"/>
        <v>22</v>
      </c>
      <c r="Q41" s="72">
        <f t="shared" si="40"/>
        <v>20</v>
      </c>
      <c r="R41" s="72">
        <f t="shared" si="40"/>
        <v>24</v>
      </c>
      <c r="S41" s="72">
        <f t="shared" si="40"/>
        <v>26</v>
      </c>
      <c r="T41" s="72">
        <f>T43+T49</f>
        <v>0</v>
      </c>
      <c r="U41" s="72">
        <f>U45+U47</f>
        <v>16</v>
      </c>
      <c r="V41" s="58">
        <f t="shared" si="3"/>
        <v>344</v>
      </c>
      <c r="W41" s="58"/>
      <c r="X41" s="72">
        <f>X43+X45+X49</f>
        <v>12</v>
      </c>
      <c r="Y41" s="72">
        <f t="shared" ref="Y41:AJ41" si="41">Y43+Y45+Y49</f>
        <v>12</v>
      </c>
      <c r="Z41" s="72">
        <f t="shared" si="41"/>
        <v>12</v>
      </c>
      <c r="AA41" s="72">
        <f t="shared" si="41"/>
        <v>12</v>
      </c>
      <c r="AB41" s="72">
        <f t="shared" si="41"/>
        <v>10</v>
      </c>
      <c r="AC41" s="72">
        <f t="shared" si="41"/>
        <v>10</v>
      </c>
      <c r="AD41" s="72">
        <f t="shared" si="41"/>
        <v>10</v>
      </c>
      <c r="AE41" s="72">
        <f t="shared" si="41"/>
        <v>12</v>
      </c>
      <c r="AF41" s="72">
        <f t="shared" si="41"/>
        <v>10</v>
      </c>
      <c r="AG41" s="72">
        <f t="shared" si="41"/>
        <v>8</v>
      </c>
      <c r="AH41" s="72">
        <f t="shared" si="41"/>
        <v>10</v>
      </c>
      <c r="AI41" s="72">
        <f t="shared" si="41"/>
        <v>10</v>
      </c>
      <c r="AJ41" s="72">
        <f t="shared" si="41"/>
        <v>8</v>
      </c>
      <c r="AK41" s="72">
        <f t="shared" ref="AK41:AT41" si="42">AK43+AK45+AK49</f>
        <v>10</v>
      </c>
      <c r="AL41" s="72">
        <f t="shared" si="42"/>
        <v>10</v>
      </c>
      <c r="AM41" s="72">
        <f t="shared" si="42"/>
        <v>12</v>
      </c>
      <c r="AN41" s="72">
        <f t="shared" si="42"/>
        <v>10</v>
      </c>
      <c r="AO41" s="72">
        <f t="shared" si="42"/>
        <v>0</v>
      </c>
      <c r="AP41" s="72">
        <f t="shared" si="42"/>
        <v>0</v>
      </c>
      <c r="AQ41" s="72">
        <f t="shared" si="42"/>
        <v>0</v>
      </c>
      <c r="AR41" s="72">
        <f t="shared" si="42"/>
        <v>0</v>
      </c>
      <c r="AS41" s="72">
        <f t="shared" si="42"/>
        <v>0</v>
      </c>
      <c r="AT41" s="72">
        <f t="shared" si="42"/>
        <v>0</v>
      </c>
      <c r="AU41" s="72">
        <f>AU43+AU45+AU49+AU54</f>
        <v>8</v>
      </c>
      <c r="AV41" s="150">
        <f t="shared" si="24"/>
        <v>178</v>
      </c>
      <c r="AW41" s="88"/>
      <c r="AX41" s="88"/>
      <c r="AY41" s="88"/>
      <c r="AZ41" s="88"/>
      <c r="BA41" s="88"/>
      <c r="BB41" s="88"/>
      <c r="BC41" s="88"/>
      <c r="BD41" s="88"/>
      <c r="BE41" s="89"/>
      <c r="BF41" s="57">
        <f t="shared" si="7"/>
        <v>344</v>
      </c>
    </row>
    <row r="42" spans="1:58" ht="21" customHeight="1" thickBot="1">
      <c r="A42" s="201"/>
      <c r="B42" s="253"/>
      <c r="C42" s="273"/>
      <c r="D42" s="71" t="s">
        <v>18</v>
      </c>
      <c r="E42" s="72">
        <f>E44+E50+E46+E48</f>
        <v>0</v>
      </c>
      <c r="F42" s="72">
        <f t="shared" ref="F42:S42" si="43">F44+F50+F46+F48</f>
        <v>2</v>
      </c>
      <c r="G42" s="72">
        <f t="shared" si="43"/>
        <v>2</v>
      </c>
      <c r="H42" s="72">
        <f t="shared" si="43"/>
        <v>0</v>
      </c>
      <c r="I42" s="72">
        <f t="shared" si="43"/>
        <v>2</v>
      </c>
      <c r="J42" s="72">
        <f t="shared" si="43"/>
        <v>0</v>
      </c>
      <c r="K42" s="72">
        <f t="shared" si="43"/>
        <v>2</v>
      </c>
      <c r="L42" s="72">
        <f t="shared" si="43"/>
        <v>0</v>
      </c>
      <c r="M42" s="72">
        <f t="shared" si="43"/>
        <v>0</v>
      </c>
      <c r="N42" s="72">
        <f t="shared" si="43"/>
        <v>0</v>
      </c>
      <c r="O42" s="72">
        <f t="shared" si="43"/>
        <v>0</v>
      </c>
      <c r="P42" s="72">
        <f t="shared" si="43"/>
        <v>0</v>
      </c>
      <c r="Q42" s="72">
        <f t="shared" si="43"/>
        <v>2</v>
      </c>
      <c r="R42" s="72">
        <f t="shared" si="43"/>
        <v>0</v>
      </c>
      <c r="S42" s="72">
        <f t="shared" si="43"/>
        <v>0</v>
      </c>
      <c r="T42" s="72">
        <f>T44+T50</f>
        <v>0</v>
      </c>
      <c r="U42" s="72">
        <f>U46</f>
        <v>12</v>
      </c>
      <c r="V42" s="58">
        <f t="shared" si="3"/>
        <v>22</v>
      </c>
      <c r="W42" s="58"/>
      <c r="X42" s="72">
        <f>X44+X46+X50</f>
        <v>0</v>
      </c>
      <c r="Y42" s="72">
        <f t="shared" ref="Y42:AJ42" si="44">Y44+Y46+Y50</f>
        <v>0</v>
      </c>
      <c r="Z42" s="72">
        <f t="shared" si="44"/>
        <v>0</v>
      </c>
      <c r="AA42" s="72">
        <f t="shared" si="44"/>
        <v>2</v>
      </c>
      <c r="AB42" s="72">
        <f t="shared" si="44"/>
        <v>2</v>
      </c>
      <c r="AC42" s="72">
        <f t="shared" si="44"/>
        <v>0</v>
      </c>
      <c r="AD42" s="72">
        <f t="shared" si="44"/>
        <v>2</v>
      </c>
      <c r="AE42" s="72">
        <f t="shared" si="44"/>
        <v>0</v>
      </c>
      <c r="AF42" s="72">
        <f t="shared" si="44"/>
        <v>2</v>
      </c>
      <c r="AG42" s="72">
        <f t="shared" si="44"/>
        <v>2</v>
      </c>
      <c r="AH42" s="72">
        <f t="shared" si="44"/>
        <v>0</v>
      </c>
      <c r="AI42" s="72">
        <f t="shared" si="44"/>
        <v>0</v>
      </c>
      <c r="AJ42" s="72">
        <f t="shared" si="44"/>
        <v>2</v>
      </c>
      <c r="AK42" s="72">
        <f t="shared" ref="AK42:AT42" si="45">AK44+AK46+AK50</f>
        <v>0</v>
      </c>
      <c r="AL42" s="72">
        <f t="shared" si="45"/>
        <v>1</v>
      </c>
      <c r="AM42" s="72">
        <f t="shared" si="45"/>
        <v>0</v>
      </c>
      <c r="AN42" s="72">
        <f t="shared" si="45"/>
        <v>3</v>
      </c>
      <c r="AO42" s="72">
        <f t="shared" si="45"/>
        <v>0</v>
      </c>
      <c r="AP42" s="72">
        <f t="shared" si="45"/>
        <v>0</v>
      </c>
      <c r="AQ42" s="72">
        <f t="shared" si="45"/>
        <v>0</v>
      </c>
      <c r="AR42" s="72">
        <f t="shared" si="45"/>
        <v>0</v>
      </c>
      <c r="AS42" s="72">
        <f t="shared" si="45"/>
        <v>0</v>
      </c>
      <c r="AT42" s="72">
        <f t="shared" si="45"/>
        <v>0</v>
      </c>
      <c r="AU42" s="72">
        <f>AU44+AU46+AU50</f>
        <v>16</v>
      </c>
      <c r="AV42" s="150">
        <f>SUM(X42:AU42)</f>
        <v>32</v>
      </c>
      <c r="AW42" s="88"/>
      <c r="AX42" s="88"/>
      <c r="AY42" s="88"/>
      <c r="AZ42" s="88"/>
      <c r="BA42" s="88"/>
      <c r="BB42" s="88"/>
      <c r="BC42" s="88"/>
      <c r="BD42" s="88"/>
      <c r="BE42" s="89"/>
      <c r="BF42" s="57">
        <f t="shared" si="7"/>
        <v>22</v>
      </c>
    </row>
    <row r="43" spans="1:58" ht="20.25" customHeight="1" thickBot="1">
      <c r="A43" s="201"/>
      <c r="B43" s="205" t="s">
        <v>127</v>
      </c>
      <c r="C43" s="265" t="s">
        <v>165</v>
      </c>
      <c r="D43" s="34" t="s">
        <v>17</v>
      </c>
      <c r="E43" s="69">
        <v>4</v>
      </c>
      <c r="F43" s="69">
        <v>4</v>
      </c>
      <c r="G43" s="69">
        <v>4</v>
      </c>
      <c r="H43" s="69">
        <v>4</v>
      </c>
      <c r="I43" s="69">
        <v>4</v>
      </c>
      <c r="J43" s="69">
        <v>4</v>
      </c>
      <c r="K43" s="69">
        <v>4</v>
      </c>
      <c r="L43" s="69">
        <v>4</v>
      </c>
      <c r="M43" s="69">
        <v>4</v>
      </c>
      <c r="N43" s="69">
        <v>4</v>
      </c>
      <c r="O43" s="69">
        <v>4</v>
      </c>
      <c r="P43" s="69">
        <v>4</v>
      </c>
      <c r="Q43" s="69">
        <v>4</v>
      </c>
      <c r="R43" s="69">
        <v>4</v>
      </c>
      <c r="S43" s="69">
        <v>4</v>
      </c>
      <c r="T43" s="83">
        <v>0</v>
      </c>
      <c r="U43" s="101">
        <v>0</v>
      </c>
      <c r="V43" s="58">
        <f t="shared" si="3"/>
        <v>60</v>
      </c>
      <c r="W43" s="58"/>
      <c r="X43" s="74">
        <v>8</v>
      </c>
      <c r="Y43" s="74">
        <v>8</v>
      </c>
      <c r="Z43" s="74">
        <v>8</v>
      </c>
      <c r="AA43" s="74">
        <v>8</v>
      </c>
      <c r="AB43" s="74">
        <v>6</v>
      </c>
      <c r="AC43" s="74">
        <v>6</v>
      </c>
      <c r="AD43" s="74">
        <v>6</v>
      </c>
      <c r="AE43" s="74">
        <v>8</v>
      </c>
      <c r="AF43" s="74">
        <v>6</v>
      </c>
      <c r="AG43" s="74">
        <v>6</v>
      </c>
      <c r="AH43" s="74">
        <v>6</v>
      </c>
      <c r="AI43" s="74">
        <v>6</v>
      </c>
      <c r="AJ43" s="69">
        <v>6</v>
      </c>
      <c r="AK43" s="69">
        <v>6</v>
      </c>
      <c r="AL43" s="69">
        <v>6</v>
      </c>
      <c r="AM43" s="69">
        <v>8</v>
      </c>
      <c r="AN43" s="69">
        <v>6</v>
      </c>
      <c r="AO43" s="83">
        <v>0</v>
      </c>
      <c r="AP43" s="83">
        <v>0</v>
      </c>
      <c r="AQ43" s="84">
        <v>0</v>
      </c>
      <c r="AR43" s="84">
        <v>0</v>
      </c>
      <c r="AS43" s="84">
        <v>0</v>
      </c>
      <c r="AT43" s="84">
        <v>0</v>
      </c>
      <c r="AU43" s="74">
        <v>0</v>
      </c>
      <c r="AV43" s="150">
        <f>SUM(X43:AU43)</f>
        <v>114</v>
      </c>
      <c r="AW43" s="88"/>
      <c r="AX43" s="88"/>
      <c r="AY43" s="88"/>
      <c r="AZ43" s="88"/>
      <c r="BA43" s="88"/>
      <c r="BB43" s="88"/>
      <c r="BC43" s="88"/>
      <c r="BD43" s="88"/>
      <c r="BE43" s="89"/>
      <c r="BF43" s="57">
        <f t="shared" si="7"/>
        <v>60</v>
      </c>
    </row>
    <row r="44" spans="1:58" ht="18.75" customHeight="1" thickBot="1">
      <c r="A44" s="201"/>
      <c r="B44" s="206"/>
      <c r="C44" s="281"/>
      <c r="D44" s="34" t="s">
        <v>18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83">
        <v>0</v>
      </c>
      <c r="U44" s="101">
        <v>0</v>
      </c>
      <c r="V44" s="58">
        <f t="shared" si="3"/>
        <v>0</v>
      </c>
      <c r="W44" s="58"/>
      <c r="X44" s="74">
        <v>0</v>
      </c>
      <c r="Y44" s="74">
        <v>0</v>
      </c>
      <c r="Z44" s="74">
        <v>0</v>
      </c>
      <c r="AA44" s="74">
        <v>2</v>
      </c>
      <c r="AB44" s="74">
        <v>2</v>
      </c>
      <c r="AC44" s="74">
        <v>0</v>
      </c>
      <c r="AD44" s="74">
        <v>2</v>
      </c>
      <c r="AE44" s="74">
        <v>0</v>
      </c>
      <c r="AF44" s="74">
        <v>2</v>
      </c>
      <c r="AG44" s="74">
        <v>2</v>
      </c>
      <c r="AH44" s="74">
        <v>0</v>
      </c>
      <c r="AI44" s="74">
        <v>0</v>
      </c>
      <c r="AJ44" s="69">
        <v>2</v>
      </c>
      <c r="AK44" s="69">
        <v>0</v>
      </c>
      <c r="AL44" s="69">
        <v>1</v>
      </c>
      <c r="AM44" s="69">
        <v>0</v>
      </c>
      <c r="AN44" s="69">
        <v>3</v>
      </c>
      <c r="AO44" s="83">
        <v>0</v>
      </c>
      <c r="AP44" s="83">
        <v>0</v>
      </c>
      <c r="AQ44" s="84">
        <v>0</v>
      </c>
      <c r="AR44" s="84">
        <v>0</v>
      </c>
      <c r="AS44" s="84">
        <v>0</v>
      </c>
      <c r="AT44" s="84">
        <v>0</v>
      </c>
      <c r="AU44" s="74">
        <v>16</v>
      </c>
      <c r="AV44" s="150">
        <f>SUM(X44:AN44)+AO44+AP44+AQ44+AR44+AS44+AT44+AU44</f>
        <v>32</v>
      </c>
      <c r="AW44" s="88"/>
      <c r="AX44" s="88"/>
      <c r="AY44" s="88"/>
      <c r="AZ44" s="88"/>
      <c r="BA44" s="88"/>
      <c r="BB44" s="88"/>
      <c r="BC44" s="88"/>
      <c r="BD44" s="88"/>
      <c r="BE44" s="89"/>
      <c r="BF44" s="57">
        <f t="shared" si="7"/>
        <v>0</v>
      </c>
    </row>
    <row r="45" spans="1:58" ht="15.75" thickBot="1">
      <c r="A45" s="201"/>
      <c r="B45" s="205" t="s">
        <v>105</v>
      </c>
      <c r="C45" s="265" t="s">
        <v>166</v>
      </c>
      <c r="D45" s="34" t="s">
        <v>17</v>
      </c>
      <c r="E45" s="69">
        <v>14</v>
      </c>
      <c r="F45" s="69">
        <v>14</v>
      </c>
      <c r="G45" s="69">
        <v>14</v>
      </c>
      <c r="H45" s="69">
        <v>14</v>
      </c>
      <c r="I45" s="69">
        <v>14</v>
      </c>
      <c r="J45" s="69">
        <v>14</v>
      </c>
      <c r="K45" s="69">
        <v>14</v>
      </c>
      <c r="L45" s="69">
        <v>14</v>
      </c>
      <c r="M45" s="69">
        <v>16</v>
      </c>
      <c r="N45" s="69">
        <v>16</v>
      </c>
      <c r="O45" s="69">
        <v>16</v>
      </c>
      <c r="P45" s="69">
        <v>14</v>
      </c>
      <c r="Q45" s="69">
        <v>14</v>
      </c>
      <c r="R45" s="69">
        <v>16</v>
      </c>
      <c r="S45" s="69">
        <v>18</v>
      </c>
      <c r="T45" s="83">
        <v>0</v>
      </c>
      <c r="U45" s="101">
        <v>8</v>
      </c>
      <c r="V45" s="58">
        <f t="shared" si="3"/>
        <v>230</v>
      </c>
      <c r="W45" s="58"/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74">
        <v>0</v>
      </c>
      <c r="AI45" s="74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83">
        <v>0</v>
      </c>
      <c r="AP45" s="83">
        <v>0</v>
      </c>
      <c r="AQ45" s="84">
        <v>0</v>
      </c>
      <c r="AR45" s="84">
        <v>0</v>
      </c>
      <c r="AS45" s="84">
        <v>0</v>
      </c>
      <c r="AT45" s="84">
        <v>0</v>
      </c>
      <c r="AU45" s="74">
        <v>0</v>
      </c>
      <c r="AV45" s="150">
        <f t="shared" ref="AV45:AV50" si="46">SUM(X45:AU45)</f>
        <v>0</v>
      </c>
      <c r="AW45" s="88"/>
      <c r="AX45" s="88"/>
      <c r="AY45" s="88"/>
      <c r="AZ45" s="88"/>
      <c r="BA45" s="88"/>
      <c r="BB45" s="88"/>
      <c r="BC45" s="88"/>
      <c r="BD45" s="88"/>
      <c r="BE45" s="89"/>
      <c r="BF45" s="57">
        <f t="shared" si="7"/>
        <v>230</v>
      </c>
    </row>
    <row r="46" spans="1:58" ht="15.75" thickBot="1">
      <c r="A46" s="201"/>
      <c r="B46" s="196"/>
      <c r="C46" s="221"/>
      <c r="D46" s="34" t="s">
        <v>18</v>
      </c>
      <c r="E46" s="69">
        <v>0</v>
      </c>
      <c r="F46" s="69">
        <v>2</v>
      </c>
      <c r="G46" s="69">
        <v>2</v>
      </c>
      <c r="H46" s="69">
        <v>0</v>
      </c>
      <c r="I46" s="69">
        <v>2</v>
      </c>
      <c r="J46" s="69">
        <v>0</v>
      </c>
      <c r="K46" s="69">
        <v>2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2</v>
      </c>
      <c r="R46" s="69">
        <v>0</v>
      </c>
      <c r="S46" s="69">
        <v>0</v>
      </c>
      <c r="T46" s="83">
        <v>0</v>
      </c>
      <c r="U46" s="101">
        <v>12</v>
      </c>
      <c r="V46" s="58">
        <f t="shared" si="3"/>
        <v>22</v>
      </c>
      <c r="W46" s="58"/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74">
        <v>0</v>
      </c>
      <c r="AI46" s="74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83">
        <v>0</v>
      </c>
      <c r="AP46" s="83">
        <v>0</v>
      </c>
      <c r="AQ46" s="84">
        <v>0</v>
      </c>
      <c r="AR46" s="84">
        <v>0</v>
      </c>
      <c r="AS46" s="84">
        <v>0</v>
      </c>
      <c r="AT46" s="84">
        <v>0</v>
      </c>
      <c r="AU46" s="74">
        <v>0</v>
      </c>
      <c r="AV46" s="150">
        <f t="shared" si="46"/>
        <v>0</v>
      </c>
      <c r="AW46" s="88"/>
      <c r="AX46" s="88"/>
      <c r="AY46" s="88"/>
      <c r="AZ46" s="88"/>
      <c r="BA46" s="88"/>
      <c r="BB46" s="88"/>
      <c r="BC46" s="88"/>
      <c r="BD46" s="88"/>
      <c r="BE46" s="89"/>
      <c r="BF46" s="57">
        <f t="shared" si="7"/>
        <v>22</v>
      </c>
    </row>
    <row r="47" spans="1:58" ht="15.75" thickBot="1">
      <c r="A47" s="201"/>
      <c r="B47" s="205" t="s">
        <v>106</v>
      </c>
      <c r="C47" s="265" t="s">
        <v>154</v>
      </c>
      <c r="D47" s="34" t="s">
        <v>17</v>
      </c>
      <c r="E47" s="69">
        <v>4</v>
      </c>
      <c r="F47" s="69">
        <v>4</v>
      </c>
      <c r="G47" s="69">
        <v>2</v>
      </c>
      <c r="H47" s="69">
        <v>4</v>
      </c>
      <c r="I47" s="69">
        <v>2</v>
      </c>
      <c r="J47" s="69">
        <v>4</v>
      </c>
      <c r="K47" s="69">
        <v>2</v>
      </c>
      <c r="L47" s="69">
        <v>4</v>
      </c>
      <c r="M47" s="69">
        <v>2</v>
      </c>
      <c r="N47" s="69">
        <v>2</v>
      </c>
      <c r="O47" s="69">
        <v>2</v>
      </c>
      <c r="P47" s="69">
        <v>4</v>
      </c>
      <c r="Q47" s="69">
        <v>2</v>
      </c>
      <c r="R47" s="69">
        <v>4</v>
      </c>
      <c r="S47" s="69">
        <v>4</v>
      </c>
      <c r="T47" s="83">
        <v>0</v>
      </c>
      <c r="U47" s="101">
        <v>8</v>
      </c>
      <c r="V47" s="58">
        <f t="shared" si="3"/>
        <v>54</v>
      </c>
      <c r="W47" s="58"/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83">
        <v>0</v>
      </c>
      <c r="AP47" s="83">
        <v>0</v>
      </c>
      <c r="AQ47" s="84">
        <v>0</v>
      </c>
      <c r="AR47" s="84">
        <v>0</v>
      </c>
      <c r="AS47" s="84">
        <v>0</v>
      </c>
      <c r="AT47" s="84">
        <v>0</v>
      </c>
      <c r="AU47" s="74">
        <v>0</v>
      </c>
      <c r="AV47" s="150">
        <f t="shared" si="46"/>
        <v>0</v>
      </c>
      <c r="AW47" s="88"/>
      <c r="AX47" s="88"/>
      <c r="AY47" s="88"/>
      <c r="AZ47" s="88"/>
      <c r="BA47" s="88"/>
      <c r="BB47" s="88"/>
      <c r="BC47" s="88"/>
      <c r="BD47" s="88"/>
      <c r="BE47" s="89"/>
      <c r="BF47" s="57">
        <f t="shared" si="7"/>
        <v>54</v>
      </c>
    </row>
    <row r="48" spans="1:58" ht="15.75" thickBot="1">
      <c r="A48" s="201"/>
      <c r="B48" s="196"/>
      <c r="C48" s="221"/>
      <c r="D48" s="34" t="s">
        <v>18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83">
        <v>0</v>
      </c>
      <c r="U48" s="101">
        <v>0</v>
      </c>
      <c r="V48" s="58">
        <f t="shared" si="3"/>
        <v>0</v>
      </c>
      <c r="W48" s="58"/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83">
        <v>0</v>
      </c>
      <c r="AP48" s="83">
        <v>0</v>
      </c>
      <c r="AQ48" s="84">
        <v>0</v>
      </c>
      <c r="AR48" s="84">
        <v>0</v>
      </c>
      <c r="AS48" s="84">
        <v>0</v>
      </c>
      <c r="AT48" s="84">
        <v>0</v>
      </c>
      <c r="AU48" s="74">
        <v>0</v>
      </c>
      <c r="AV48" s="150">
        <f t="shared" si="46"/>
        <v>0</v>
      </c>
      <c r="AW48" s="88"/>
      <c r="AX48" s="88"/>
      <c r="AY48" s="88"/>
      <c r="AZ48" s="88"/>
      <c r="BA48" s="88"/>
      <c r="BB48" s="88"/>
      <c r="BC48" s="88"/>
      <c r="BD48" s="88"/>
      <c r="BE48" s="89"/>
      <c r="BF48" s="57">
        <f t="shared" si="7"/>
        <v>0</v>
      </c>
    </row>
    <row r="49" spans="1:58" ht="16.5" customHeight="1" thickBot="1">
      <c r="A49" s="201"/>
      <c r="B49" s="205" t="s">
        <v>155</v>
      </c>
      <c r="C49" s="265" t="s">
        <v>167</v>
      </c>
      <c r="D49" s="34" t="s">
        <v>17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83">
        <v>0</v>
      </c>
      <c r="U49" s="101">
        <v>0</v>
      </c>
      <c r="V49" s="58">
        <f t="shared" si="3"/>
        <v>0</v>
      </c>
      <c r="W49" s="58"/>
      <c r="X49" s="74">
        <v>4</v>
      </c>
      <c r="Y49" s="74">
        <v>4</v>
      </c>
      <c r="Z49" s="74">
        <v>4</v>
      </c>
      <c r="AA49" s="74">
        <v>4</v>
      </c>
      <c r="AB49" s="74">
        <v>4</v>
      </c>
      <c r="AC49" s="74">
        <v>4</v>
      </c>
      <c r="AD49" s="74">
        <v>4</v>
      </c>
      <c r="AE49" s="74">
        <v>4</v>
      </c>
      <c r="AF49" s="74">
        <v>4</v>
      </c>
      <c r="AG49" s="74">
        <v>2</v>
      </c>
      <c r="AH49" s="74">
        <v>4</v>
      </c>
      <c r="AI49" s="74">
        <v>4</v>
      </c>
      <c r="AJ49" s="69">
        <v>2</v>
      </c>
      <c r="AK49" s="69">
        <v>4</v>
      </c>
      <c r="AL49" s="69">
        <v>4</v>
      </c>
      <c r="AM49" s="69">
        <v>4</v>
      </c>
      <c r="AN49" s="69">
        <v>4</v>
      </c>
      <c r="AO49" s="83">
        <v>0</v>
      </c>
      <c r="AP49" s="83">
        <v>0</v>
      </c>
      <c r="AQ49" s="84">
        <v>0</v>
      </c>
      <c r="AR49" s="84">
        <v>0</v>
      </c>
      <c r="AS49" s="84">
        <v>0</v>
      </c>
      <c r="AT49" s="84">
        <v>0</v>
      </c>
      <c r="AU49" s="74">
        <v>0</v>
      </c>
      <c r="AV49" s="150">
        <f t="shared" si="46"/>
        <v>64</v>
      </c>
      <c r="AW49" s="88"/>
      <c r="AX49" s="88"/>
      <c r="AY49" s="88"/>
      <c r="AZ49" s="88"/>
      <c r="BA49" s="88"/>
      <c r="BB49" s="88"/>
      <c r="BC49" s="88"/>
      <c r="BD49" s="88"/>
      <c r="BE49" s="89"/>
      <c r="BF49" s="57">
        <f t="shared" si="7"/>
        <v>0</v>
      </c>
    </row>
    <row r="50" spans="1:58" ht="17.25" customHeight="1" thickBot="1">
      <c r="A50" s="201"/>
      <c r="B50" s="206"/>
      <c r="C50" s="221"/>
      <c r="D50" s="34" t="s">
        <v>18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83">
        <v>0</v>
      </c>
      <c r="U50" s="101">
        <v>0</v>
      </c>
      <c r="V50" s="58">
        <f t="shared" si="3"/>
        <v>0</v>
      </c>
      <c r="W50" s="58"/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83">
        <v>0</v>
      </c>
      <c r="AP50" s="83">
        <v>0</v>
      </c>
      <c r="AQ50" s="84">
        <v>0</v>
      </c>
      <c r="AR50" s="84">
        <v>0</v>
      </c>
      <c r="AS50" s="84">
        <v>0</v>
      </c>
      <c r="AT50" s="84">
        <v>0</v>
      </c>
      <c r="AU50" s="74">
        <v>0</v>
      </c>
      <c r="AV50" s="150">
        <f t="shared" si="46"/>
        <v>0</v>
      </c>
      <c r="AW50" s="88"/>
      <c r="AX50" s="88"/>
      <c r="AY50" s="88"/>
      <c r="AZ50" s="88"/>
      <c r="BA50" s="88"/>
      <c r="BB50" s="88"/>
      <c r="BC50" s="88"/>
      <c r="BD50" s="88"/>
      <c r="BE50" s="89"/>
      <c r="BF50" s="57">
        <f t="shared" si="7"/>
        <v>0</v>
      </c>
    </row>
    <row r="51" spans="1:58" ht="15.75" thickBot="1">
      <c r="A51" s="201"/>
      <c r="B51" s="136" t="s">
        <v>40</v>
      </c>
      <c r="C51" s="141" t="s">
        <v>169</v>
      </c>
      <c r="D51" s="82" t="s">
        <v>17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36</v>
      </c>
      <c r="U51" s="101">
        <v>0</v>
      </c>
      <c r="V51" s="58">
        <f t="shared" si="3"/>
        <v>36</v>
      </c>
      <c r="W51" s="58"/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150">
        <f>SUM(E51:T51)</f>
        <v>36</v>
      </c>
      <c r="AW51" s="88"/>
      <c r="AX51" s="88"/>
      <c r="AY51" s="88"/>
      <c r="AZ51" s="88"/>
      <c r="BA51" s="88"/>
      <c r="BB51" s="88"/>
      <c r="BC51" s="88"/>
      <c r="BD51" s="88"/>
      <c r="BE51" s="89"/>
      <c r="BF51" s="57">
        <f t="shared" si="7"/>
        <v>36</v>
      </c>
    </row>
    <row r="52" spans="1:58" ht="24.75" thickBot="1">
      <c r="A52" s="201"/>
      <c r="B52" s="136" t="s">
        <v>168</v>
      </c>
      <c r="C52" s="141" t="s">
        <v>170</v>
      </c>
      <c r="D52" s="82" t="s">
        <v>17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v>0</v>
      </c>
      <c r="U52" s="101">
        <v>0</v>
      </c>
      <c r="V52" s="58">
        <f t="shared" si="3"/>
        <v>0</v>
      </c>
      <c r="W52" s="58"/>
      <c r="X52" s="84">
        <v>0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84">
        <v>0</v>
      </c>
      <c r="AM52" s="84">
        <v>0</v>
      </c>
      <c r="AN52" s="84">
        <v>0</v>
      </c>
      <c r="AO52" s="84">
        <v>36</v>
      </c>
      <c r="AP52" s="84">
        <v>36</v>
      </c>
      <c r="AQ52" s="84">
        <v>0</v>
      </c>
      <c r="AR52" s="84">
        <v>0</v>
      </c>
      <c r="AS52" s="84">
        <v>0</v>
      </c>
      <c r="AT52" s="84">
        <v>0</v>
      </c>
      <c r="AU52" s="84">
        <v>0</v>
      </c>
      <c r="AV52" s="150">
        <f>SUM(W52:AU52)</f>
        <v>72</v>
      </c>
      <c r="AW52" s="88"/>
      <c r="AX52" s="88"/>
      <c r="AY52" s="88"/>
      <c r="AZ52" s="88"/>
      <c r="BA52" s="88"/>
      <c r="BB52" s="88"/>
      <c r="BC52" s="88"/>
      <c r="BD52" s="88"/>
      <c r="BE52" s="89"/>
      <c r="BF52" s="57">
        <f t="shared" si="7"/>
        <v>0</v>
      </c>
    </row>
    <row r="53" spans="1:58" ht="24.75" thickBot="1">
      <c r="A53" s="201"/>
      <c r="B53" s="136" t="s">
        <v>111</v>
      </c>
      <c r="C53" s="141" t="s">
        <v>171</v>
      </c>
      <c r="D53" s="82" t="s">
        <v>17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101">
        <v>0</v>
      </c>
      <c r="V53" s="58">
        <f t="shared" si="3"/>
        <v>0</v>
      </c>
      <c r="W53" s="58"/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36</v>
      </c>
      <c r="AR53" s="84">
        <v>36</v>
      </c>
      <c r="AS53" s="84">
        <v>0</v>
      </c>
      <c r="AT53" s="84">
        <v>0</v>
      </c>
      <c r="AU53" s="84">
        <v>0</v>
      </c>
      <c r="AV53" s="150">
        <f>SUM(AJ53:AU53)</f>
        <v>72</v>
      </c>
      <c r="AW53" s="88"/>
      <c r="AX53" s="88"/>
      <c r="AY53" s="88"/>
      <c r="AZ53" s="88"/>
      <c r="BA53" s="88"/>
      <c r="BB53" s="88"/>
      <c r="BC53" s="88"/>
      <c r="BD53" s="88"/>
      <c r="BE53" s="89"/>
      <c r="BF53" s="57">
        <f t="shared" si="7"/>
        <v>0</v>
      </c>
    </row>
    <row r="54" spans="1:58" ht="15.75" thickBot="1">
      <c r="A54" s="201"/>
      <c r="B54" s="136"/>
      <c r="C54" s="141" t="s">
        <v>187</v>
      </c>
      <c r="D54" s="82"/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  <c r="U54" s="101">
        <v>0</v>
      </c>
      <c r="V54" s="58">
        <f t="shared" si="3"/>
        <v>0</v>
      </c>
      <c r="W54" s="58"/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102">
        <v>8</v>
      </c>
      <c r="AV54" s="150">
        <f>SUM(AJ54:AU54)</f>
        <v>8</v>
      </c>
      <c r="AW54" s="88"/>
      <c r="AX54" s="88"/>
      <c r="AY54" s="88"/>
      <c r="AZ54" s="88"/>
      <c r="BA54" s="88"/>
      <c r="BB54" s="88"/>
      <c r="BC54" s="88"/>
      <c r="BD54" s="88"/>
      <c r="BE54" s="89"/>
      <c r="BF54" s="57">
        <f t="shared" si="7"/>
        <v>0</v>
      </c>
    </row>
    <row r="55" spans="1:58" ht="31.5" customHeight="1" thickBot="1">
      <c r="A55" s="201"/>
      <c r="B55" s="263" t="s">
        <v>107</v>
      </c>
      <c r="C55" s="264" t="s">
        <v>172</v>
      </c>
      <c r="D55" s="132" t="s">
        <v>17</v>
      </c>
      <c r="E55" s="131">
        <f>E57+E59</f>
        <v>0</v>
      </c>
      <c r="F55" s="131">
        <f t="shared" ref="F55:S55" si="47">F57+F59</f>
        <v>0</v>
      </c>
      <c r="G55" s="131">
        <f t="shared" si="47"/>
        <v>0</v>
      </c>
      <c r="H55" s="131">
        <f t="shared" si="47"/>
        <v>0</v>
      </c>
      <c r="I55" s="131">
        <f t="shared" si="47"/>
        <v>0</v>
      </c>
      <c r="J55" s="131">
        <f t="shared" si="47"/>
        <v>0</v>
      </c>
      <c r="K55" s="131">
        <f t="shared" si="47"/>
        <v>0</v>
      </c>
      <c r="L55" s="131">
        <f t="shared" si="47"/>
        <v>0</v>
      </c>
      <c r="M55" s="131">
        <f t="shared" si="47"/>
        <v>0</v>
      </c>
      <c r="N55" s="131">
        <f t="shared" si="47"/>
        <v>0</v>
      </c>
      <c r="O55" s="131">
        <f t="shared" si="47"/>
        <v>0</v>
      </c>
      <c r="P55" s="131">
        <f t="shared" si="47"/>
        <v>0</v>
      </c>
      <c r="Q55" s="131">
        <f t="shared" si="47"/>
        <v>0</v>
      </c>
      <c r="R55" s="131">
        <f t="shared" si="47"/>
        <v>0</v>
      </c>
      <c r="S55" s="131">
        <f t="shared" si="47"/>
        <v>0</v>
      </c>
      <c r="T55" s="83">
        <f>T57</f>
        <v>0</v>
      </c>
      <c r="U55" s="101">
        <v>0</v>
      </c>
      <c r="V55" s="58">
        <f t="shared" si="3"/>
        <v>0</v>
      </c>
      <c r="W55" s="58"/>
      <c r="X55" s="72">
        <f>X57+X59</f>
        <v>12</v>
      </c>
      <c r="Y55" s="72">
        <f t="shared" ref="Y55:AU55" si="48">Y57+Y59</f>
        <v>12</v>
      </c>
      <c r="Z55" s="72">
        <f t="shared" si="48"/>
        <v>12</v>
      </c>
      <c r="AA55" s="72">
        <f t="shared" si="48"/>
        <v>12</v>
      </c>
      <c r="AB55" s="72">
        <f t="shared" si="48"/>
        <v>12</v>
      </c>
      <c r="AC55" s="72">
        <f t="shared" si="48"/>
        <v>14</v>
      </c>
      <c r="AD55" s="72">
        <f t="shared" si="48"/>
        <v>12</v>
      </c>
      <c r="AE55" s="72">
        <f t="shared" si="48"/>
        <v>12</v>
      </c>
      <c r="AF55" s="72">
        <f t="shared" si="48"/>
        <v>12</v>
      </c>
      <c r="AG55" s="72">
        <f t="shared" si="48"/>
        <v>14</v>
      </c>
      <c r="AH55" s="72">
        <f t="shared" si="48"/>
        <v>14</v>
      </c>
      <c r="AI55" s="72">
        <f t="shared" si="48"/>
        <v>14</v>
      </c>
      <c r="AJ55" s="72">
        <f t="shared" si="48"/>
        <v>14</v>
      </c>
      <c r="AK55" s="72">
        <f t="shared" si="48"/>
        <v>14</v>
      </c>
      <c r="AL55" s="72">
        <f t="shared" si="48"/>
        <v>12</v>
      </c>
      <c r="AM55" s="72">
        <f t="shared" si="48"/>
        <v>12</v>
      </c>
      <c r="AN55" s="72">
        <f t="shared" si="48"/>
        <v>12</v>
      </c>
      <c r="AO55" s="72">
        <f t="shared" si="48"/>
        <v>0</v>
      </c>
      <c r="AP55" s="72">
        <f t="shared" si="48"/>
        <v>0</v>
      </c>
      <c r="AQ55" s="72">
        <f t="shared" si="48"/>
        <v>0</v>
      </c>
      <c r="AR55" s="72">
        <f t="shared" si="48"/>
        <v>0</v>
      </c>
      <c r="AS55" s="72">
        <f t="shared" si="48"/>
        <v>0</v>
      </c>
      <c r="AT55" s="72">
        <f t="shared" si="48"/>
        <v>0</v>
      </c>
      <c r="AU55" s="72">
        <f t="shared" si="48"/>
        <v>0</v>
      </c>
      <c r="AV55" s="150">
        <f>SUM(W55:AU55)</f>
        <v>216</v>
      </c>
      <c r="AW55" s="88"/>
      <c r="AX55" s="88"/>
      <c r="AY55" s="88"/>
      <c r="AZ55" s="88"/>
      <c r="BA55" s="88"/>
      <c r="BB55" s="88"/>
      <c r="BC55" s="88"/>
      <c r="BD55" s="88"/>
      <c r="BE55" s="89"/>
      <c r="BF55" s="57">
        <f t="shared" si="7"/>
        <v>0</v>
      </c>
    </row>
    <row r="56" spans="1:58" ht="20.25" customHeight="1" thickBot="1">
      <c r="A56" s="201"/>
      <c r="B56" s="196"/>
      <c r="C56" s="221"/>
      <c r="D56" s="132" t="s">
        <v>18</v>
      </c>
      <c r="E56" s="131">
        <f t="shared" ref="E56:S56" si="49">E58+E60+E61</f>
        <v>0</v>
      </c>
      <c r="F56" s="131">
        <f t="shared" si="49"/>
        <v>0</v>
      </c>
      <c r="G56" s="131">
        <f t="shared" si="49"/>
        <v>0</v>
      </c>
      <c r="H56" s="131">
        <f t="shared" si="49"/>
        <v>0</v>
      </c>
      <c r="I56" s="131">
        <f t="shared" si="49"/>
        <v>0</v>
      </c>
      <c r="J56" s="131">
        <f t="shared" si="49"/>
        <v>0</v>
      </c>
      <c r="K56" s="131">
        <f t="shared" si="49"/>
        <v>0</v>
      </c>
      <c r="L56" s="131">
        <f t="shared" si="49"/>
        <v>0</v>
      </c>
      <c r="M56" s="131">
        <f t="shared" si="49"/>
        <v>0</v>
      </c>
      <c r="N56" s="131">
        <f t="shared" si="49"/>
        <v>0</v>
      </c>
      <c r="O56" s="131">
        <f t="shared" si="49"/>
        <v>0</v>
      </c>
      <c r="P56" s="131">
        <f t="shared" si="49"/>
        <v>0</v>
      </c>
      <c r="Q56" s="131">
        <f t="shared" si="49"/>
        <v>0</v>
      </c>
      <c r="R56" s="131">
        <f t="shared" si="49"/>
        <v>0</v>
      </c>
      <c r="S56" s="131">
        <f t="shared" si="49"/>
        <v>0</v>
      </c>
      <c r="T56" s="83">
        <f>T58+T61</f>
        <v>0</v>
      </c>
      <c r="U56" s="101">
        <v>0</v>
      </c>
      <c r="V56" s="58">
        <f t="shared" si="3"/>
        <v>0</v>
      </c>
      <c r="W56" s="58"/>
      <c r="X56" s="72">
        <f t="shared" ref="X56:AU56" si="50">X58+X60+X61</f>
        <v>0</v>
      </c>
      <c r="Y56" s="72">
        <f t="shared" si="50"/>
        <v>0</v>
      </c>
      <c r="Z56" s="72">
        <f t="shared" si="50"/>
        <v>0</v>
      </c>
      <c r="AA56" s="72">
        <f t="shared" si="50"/>
        <v>0</v>
      </c>
      <c r="AB56" s="72">
        <f t="shared" si="50"/>
        <v>0</v>
      </c>
      <c r="AC56" s="72">
        <f t="shared" si="50"/>
        <v>0</v>
      </c>
      <c r="AD56" s="72">
        <f t="shared" si="50"/>
        <v>0</v>
      </c>
      <c r="AE56" s="72">
        <f t="shared" si="50"/>
        <v>0</v>
      </c>
      <c r="AF56" s="72">
        <f t="shared" si="50"/>
        <v>0</v>
      </c>
      <c r="AG56" s="72">
        <f t="shared" si="50"/>
        <v>0</v>
      </c>
      <c r="AH56" s="72">
        <f t="shared" si="50"/>
        <v>0</v>
      </c>
      <c r="AI56" s="72">
        <f t="shared" si="50"/>
        <v>0</v>
      </c>
      <c r="AJ56" s="72">
        <f t="shared" si="50"/>
        <v>0</v>
      </c>
      <c r="AK56" s="72">
        <f t="shared" si="50"/>
        <v>2</v>
      </c>
      <c r="AL56" s="72">
        <f t="shared" si="50"/>
        <v>1</v>
      </c>
      <c r="AM56" s="72">
        <f t="shared" si="50"/>
        <v>0</v>
      </c>
      <c r="AN56" s="72">
        <f t="shared" si="50"/>
        <v>7</v>
      </c>
      <c r="AO56" s="72">
        <f t="shared" si="50"/>
        <v>0</v>
      </c>
      <c r="AP56" s="72">
        <f t="shared" si="50"/>
        <v>0</v>
      </c>
      <c r="AQ56" s="72">
        <f t="shared" si="50"/>
        <v>0</v>
      </c>
      <c r="AR56" s="72">
        <f t="shared" si="50"/>
        <v>0</v>
      </c>
      <c r="AS56" s="72">
        <f>AS58+AS60</f>
        <v>0</v>
      </c>
      <c r="AT56" s="72">
        <f>AT58+AT60</f>
        <v>0</v>
      </c>
      <c r="AU56" s="72">
        <f t="shared" si="50"/>
        <v>2</v>
      </c>
      <c r="AV56" s="150">
        <f>SUM(W56:AU56)</f>
        <v>12</v>
      </c>
      <c r="AW56" s="88"/>
      <c r="AX56" s="88"/>
      <c r="AY56" s="88"/>
      <c r="AZ56" s="88"/>
      <c r="BA56" s="88"/>
      <c r="BB56" s="88"/>
      <c r="BC56" s="88"/>
      <c r="BD56" s="88"/>
      <c r="BE56" s="89"/>
      <c r="BF56" s="57">
        <f t="shared" si="7"/>
        <v>0</v>
      </c>
    </row>
    <row r="57" spans="1:58" ht="24" customHeight="1" thickBot="1">
      <c r="A57" s="201"/>
      <c r="B57" s="267" t="s">
        <v>42</v>
      </c>
      <c r="C57" s="265" t="s">
        <v>174</v>
      </c>
      <c r="D57" s="34" t="s">
        <v>17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83">
        <v>0</v>
      </c>
      <c r="U57" s="101">
        <v>0</v>
      </c>
      <c r="V57" s="58">
        <f t="shared" si="3"/>
        <v>0</v>
      </c>
      <c r="W57" s="58"/>
      <c r="X57" s="74">
        <v>8</v>
      </c>
      <c r="Y57" s="74">
        <v>8</v>
      </c>
      <c r="Z57" s="74">
        <v>8</v>
      </c>
      <c r="AA57" s="74">
        <v>8</v>
      </c>
      <c r="AB57" s="74">
        <v>8</v>
      </c>
      <c r="AC57" s="74">
        <v>8</v>
      </c>
      <c r="AD57" s="74">
        <v>8</v>
      </c>
      <c r="AE57" s="74">
        <v>8</v>
      </c>
      <c r="AF57" s="74">
        <v>8</v>
      </c>
      <c r="AG57" s="74">
        <v>8</v>
      </c>
      <c r="AH57" s="74">
        <v>8</v>
      </c>
      <c r="AI57" s="74">
        <v>8</v>
      </c>
      <c r="AJ57" s="74">
        <v>8</v>
      </c>
      <c r="AK57" s="74">
        <v>8</v>
      </c>
      <c r="AL57" s="74">
        <v>8</v>
      </c>
      <c r="AM57" s="74">
        <v>8</v>
      </c>
      <c r="AN57" s="74">
        <v>8</v>
      </c>
      <c r="AO57" s="84">
        <v>0</v>
      </c>
      <c r="AP57" s="84">
        <v>0</v>
      </c>
      <c r="AQ57" s="84">
        <v>0</v>
      </c>
      <c r="AR57" s="84">
        <v>0</v>
      </c>
      <c r="AS57" s="84">
        <v>0</v>
      </c>
      <c r="AT57" s="84">
        <v>0</v>
      </c>
      <c r="AU57" s="74">
        <v>0</v>
      </c>
      <c r="AV57" s="150">
        <f>SUM(X57:AU57)</f>
        <v>136</v>
      </c>
      <c r="AW57" s="88"/>
      <c r="AX57" s="88"/>
      <c r="AY57" s="88"/>
      <c r="AZ57" s="88"/>
      <c r="BA57" s="88"/>
      <c r="BB57" s="88"/>
      <c r="BC57" s="88"/>
      <c r="BD57" s="88"/>
      <c r="BE57" s="89"/>
      <c r="BF57" s="57">
        <f t="shared" si="7"/>
        <v>0</v>
      </c>
    </row>
    <row r="58" spans="1:58" ht="24" customHeight="1" thickBot="1">
      <c r="A58" s="201"/>
      <c r="B58" s="268"/>
      <c r="C58" s="266"/>
      <c r="D58" s="34" t="s">
        <v>18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83">
        <v>0</v>
      </c>
      <c r="U58" s="101">
        <v>0</v>
      </c>
      <c r="V58" s="58">
        <f t="shared" si="3"/>
        <v>0</v>
      </c>
      <c r="W58" s="58"/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v>0</v>
      </c>
      <c r="AN58" s="74">
        <v>6</v>
      </c>
      <c r="AO58" s="84">
        <v>0</v>
      </c>
      <c r="AP58" s="84">
        <v>0</v>
      </c>
      <c r="AQ58" s="84">
        <v>0</v>
      </c>
      <c r="AR58" s="84">
        <v>0</v>
      </c>
      <c r="AS58" s="84">
        <v>0</v>
      </c>
      <c r="AT58" s="84">
        <v>0</v>
      </c>
      <c r="AU58" s="74">
        <v>2</v>
      </c>
      <c r="AV58" s="150">
        <f>SUM(X58:AU58)</f>
        <v>8</v>
      </c>
      <c r="AW58" s="88"/>
      <c r="AX58" s="88"/>
      <c r="AY58" s="88"/>
      <c r="AZ58" s="88"/>
      <c r="BA58" s="88"/>
      <c r="BB58" s="88"/>
      <c r="BC58" s="88"/>
      <c r="BD58" s="88"/>
      <c r="BE58" s="89"/>
      <c r="BF58" s="57">
        <f t="shared" si="7"/>
        <v>0</v>
      </c>
    </row>
    <row r="59" spans="1:58" ht="15.75" thickBot="1">
      <c r="A59" s="201"/>
      <c r="B59" s="267" t="s">
        <v>112</v>
      </c>
      <c r="C59" s="265" t="s">
        <v>175</v>
      </c>
      <c r="D59" s="34" t="s">
        <v>17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83">
        <v>0</v>
      </c>
      <c r="U59" s="101">
        <v>0</v>
      </c>
      <c r="V59" s="58">
        <f t="shared" si="3"/>
        <v>0</v>
      </c>
      <c r="W59" s="58"/>
      <c r="X59" s="74">
        <v>4</v>
      </c>
      <c r="Y59" s="74">
        <v>4</v>
      </c>
      <c r="Z59" s="74">
        <v>4</v>
      </c>
      <c r="AA59" s="74">
        <v>4</v>
      </c>
      <c r="AB59" s="74">
        <v>4</v>
      </c>
      <c r="AC59" s="74">
        <v>6</v>
      </c>
      <c r="AD59" s="74">
        <v>4</v>
      </c>
      <c r="AE59" s="74">
        <v>4</v>
      </c>
      <c r="AF59" s="74">
        <v>4</v>
      </c>
      <c r="AG59" s="74">
        <v>6</v>
      </c>
      <c r="AH59" s="74">
        <v>6</v>
      </c>
      <c r="AI59" s="74">
        <v>6</v>
      </c>
      <c r="AJ59" s="74">
        <v>6</v>
      </c>
      <c r="AK59" s="74">
        <v>6</v>
      </c>
      <c r="AL59" s="74">
        <v>4</v>
      </c>
      <c r="AM59" s="74">
        <v>4</v>
      </c>
      <c r="AN59" s="74">
        <v>4</v>
      </c>
      <c r="AO59" s="84">
        <v>0</v>
      </c>
      <c r="AP59" s="84">
        <v>0</v>
      </c>
      <c r="AQ59" s="84">
        <v>0</v>
      </c>
      <c r="AR59" s="84">
        <v>0</v>
      </c>
      <c r="AS59" s="84">
        <v>0</v>
      </c>
      <c r="AT59" s="84">
        <v>0</v>
      </c>
      <c r="AU59" s="74">
        <v>0</v>
      </c>
      <c r="AV59" s="150">
        <f>SUM(X59:AU59)</f>
        <v>80</v>
      </c>
      <c r="AW59" s="88"/>
      <c r="AX59" s="88"/>
      <c r="AY59" s="88"/>
      <c r="AZ59" s="88"/>
      <c r="BA59" s="88"/>
      <c r="BB59" s="88"/>
      <c r="BC59" s="88"/>
      <c r="BD59" s="88"/>
      <c r="BE59" s="89"/>
      <c r="BF59" s="57">
        <f t="shared" si="7"/>
        <v>0</v>
      </c>
    </row>
    <row r="60" spans="1:58" ht="15.75" thickBot="1">
      <c r="A60" s="201"/>
      <c r="B60" s="268"/>
      <c r="C60" s="266"/>
      <c r="D60" s="34" t="s">
        <v>18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83">
        <v>0</v>
      </c>
      <c r="U60" s="101"/>
      <c r="V60" s="58">
        <f t="shared" si="3"/>
        <v>0</v>
      </c>
      <c r="W60" s="58"/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2</v>
      </c>
      <c r="AL60" s="74">
        <v>1</v>
      </c>
      <c r="AM60" s="74">
        <v>0</v>
      </c>
      <c r="AN60" s="74">
        <v>1</v>
      </c>
      <c r="AO60" s="84">
        <v>0</v>
      </c>
      <c r="AP60" s="84">
        <v>0</v>
      </c>
      <c r="AQ60" s="84">
        <v>0</v>
      </c>
      <c r="AR60" s="84">
        <v>0</v>
      </c>
      <c r="AS60" s="84">
        <v>0</v>
      </c>
      <c r="AT60" s="84">
        <v>0</v>
      </c>
      <c r="AU60" s="74">
        <v>0</v>
      </c>
      <c r="AV60" s="150">
        <f>SUM(X60:AU60)</f>
        <v>4</v>
      </c>
      <c r="AW60" s="88"/>
      <c r="AX60" s="88"/>
      <c r="AY60" s="88"/>
      <c r="AZ60" s="88"/>
      <c r="BA60" s="88"/>
      <c r="BB60" s="88"/>
      <c r="BC60" s="88"/>
      <c r="BD60" s="88"/>
      <c r="BE60" s="89"/>
      <c r="BF60" s="57">
        <f t="shared" si="7"/>
        <v>0</v>
      </c>
    </row>
    <row r="61" spans="1:58" ht="24.75" thickBot="1">
      <c r="A61" s="201"/>
      <c r="B61" s="136" t="s">
        <v>130</v>
      </c>
      <c r="C61" s="141" t="s">
        <v>171</v>
      </c>
      <c r="D61" s="82" t="s">
        <v>17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101"/>
      <c r="V61" s="58">
        <f t="shared" si="3"/>
        <v>0</v>
      </c>
      <c r="W61" s="58"/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0</v>
      </c>
      <c r="AJ61" s="84">
        <v>0</v>
      </c>
      <c r="AK61" s="84">
        <v>0</v>
      </c>
      <c r="AL61" s="84">
        <v>0</v>
      </c>
      <c r="AM61" s="84">
        <v>0</v>
      </c>
      <c r="AN61" s="84">
        <v>0</v>
      </c>
      <c r="AO61" s="84">
        <v>0</v>
      </c>
      <c r="AP61" s="84">
        <v>0</v>
      </c>
      <c r="AQ61" s="84">
        <v>0</v>
      </c>
      <c r="AR61" s="84">
        <v>0</v>
      </c>
      <c r="AS61" s="84">
        <v>36</v>
      </c>
      <c r="AT61" s="84">
        <v>36</v>
      </c>
      <c r="AU61" s="84">
        <v>0</v>
      </c>
      <c r="AV61" s="150">
        <f>SUM(W61:AL61)+AM61+AN61+AO61+AP61+AQ61+AR61+AS61+AT61</f>
        <v>72</v>
      </c>
      <c r="AW61" s="88"/>
      <c r="AX61" s="88"/>
      <c r="AY61" s="88"/>
      <c r="AZ61" s="88"/>
      <c r="BA61" s="88"/>
      <c r="BB61" s="88"/>
      <c r="BC61" s="88"/>
      <c r="BD61" s="88"/>
      <c r="BE61" s="89"/>
      <c r="BF61" s="57">
        <f t="shared" si="7"/>
        <v>0</v>
      </c>
    </row>
    <row r="62" spans="1:58" ht="24" customHeight="1" thickBot="1">
      <c r="A62" s="201"/>
      <c r="B62" s="210" t="s">
        <v>33</v>
      </c>
      <c r="C62" s="211"/>
      <c r="D62" s="212"/>
      <c r="E62" s="22">
        <f t="shared" ref="E62:T62" si="51">E15</f>
        <v>36</v>
      </c>
      <c r="F62" s="22">
        <f t="shared" si="51"/>
        <v>34</v>
      </c>
      <c r="G62" s="22">
        <f t="shared" si="51"/>
        <v>34</v>
      </c>
      <c r="H62" s="22">
        <f t="shared" si="51"/>
        <v>36</v>
      </c>
      <c r="I62" s="22">
        <f t="shared" si="51"/>
        <v>34</v>
      </c>
      <c r="J62" s="22">
        <f t="shared" si="51"/>
        <v>36</v>
      </c>
      <c r="K62" s="22">
        <f t="shared" si="51"/>
        <v>34</v>
      </c>
      <c r="L62" s="22">
        <f t="shared" si="51"/>
        <v>36</v>
      </c>
      <c r="M62" s="22">
        <f t="shared" si="51"/>
        <v>36</v>
      </c>
      <c r="N62" s="22">
        <f t="shared" si="51"/>
        <v>36</v>
      </c>
      <c r="O62" s="22">
        <f t="shared" si="51"/>
        <v>36</v>
      </c>
      <c r="P62" s="50">
        <f t="shared" si="51"/>
        <v>36</v>
      </c>
      <c r="Q62" s="50">
        <f t="shared" si="51"/>
        <v>34</v>
      </c>
      <c r="R62" s="50">
        <f t="shared" si="51"/>
        <v>36</v>
      </c>
      <c r="S62" s="50">
        <f t="shared" si="51"/>
        <v>36</v>
      </c>
      <c r="T62" s="50">
        <f t="shared" si="51"/>
        <v>36</v>
      </c>
      <c r="U62" s="50">
        <f t="shared" ref="U62" si="52">U15</f>
        <v>24</v>
      </c>
      <c r="V62" s="59">
        <f>SUM(E62:U62)</f>
        <v>590</v>
      </c>
      <c r="W62" s="60"/>
      <c r="X62" s="50">
        <f t="shared" ref="X62:AV62" si="53">X15</f>
        <v>36</v>
      </c>
      <c r="Y62" s="50">
        <f t="shared" si="53"/>
        <v>36</v>
      </c>
      <c r="Z62" s="50">
        <f t="shared" si="53"/>
        <v>36</v>
      </c>
      <c r="AA62" s="50">
        <f t="shared" si="53"/>
        <v>34</v>
      </c>
      <c r="AB62" s="50">
        <f t="shared" si="53"/>
        <v>34</v>
      </c>
      <c r="AC62" s="50">
        <f t="shared" si="53"/>
        <v>36</v>
      </c>
      <c r="AD62" s="50">
        <f t="shared" si="53"/>
        <v>34</v>
      </c>
      <c r="AE62" s="50">
        <f t="shared" si="53"/>
        <v>36</v>
      </c>
      <c r="AF62" s="50">
        <f t="shared" si="53"/>
        <v>34</v>
      </c>
      <c r="AG62" s="50">
        <f t="shared" si="53"/>
        <v>34</v>
      </c>
      <c r="AH62" s="50">
        <f t="shared" si="53"/>
        <v>36</v>
      </c>
      <c r="AI62" s="50">
        <f t="shared" si="53"/>
        <v>36</v>
      </c>
      <c r="AJ62" s="50">
        <f t="shared" si="53"/>
        <v>34</v>
      </c>
      <c r="AK62" s="50">
        <f t="shared" si="53"/>
        <v>34</v>
      </c>
      <c r="AL62" s="50">
        <f t="shared" si="53"/>
        <v>34</v>
      </c>
      <c r="AM62" s="50">
        <f t="shared" si="53"/>
        <v>36</v>
      </c>
      <c r="AN62" s="50">
        <f t="shared" si="53"/>
        <v>26</v>
      </c>
      <c r="AO62" s="50">
        <f t="shared" si="53"/>
        <v>36</v>
      </c>
      <c r="AP62" s="50">
        <f t="shared" si="53"/>
        <v>36</v>
      </c>
      <c r="AQ62" s="50">
        <f t="shared" si="53"/>
        <v>36</v>
      </c>
      <c r="AR62" s="50">
        <f t="shared" si="53"/>
        <v>36</v>
      </c>
      <c r="AS62" s="50">
        <f t="shared" si="53"/>
        <v>36</v>
      </c>
      <c r="AT62" s="50">
        <f t="shared" si="53"/>
        <v>36</v>
      </c>
      <c r="AU62" s="50">
        <f t="shared" si="53"/>
        <v>18</v>
      </c>
      <c r="AV62" s="125">
        <f t="shared" si="53"/>
        <v>820</v>
      </c>
      <c r="AW62" s="125"/>
      <c r="AX62" s="61"/>
      <c r="AY62" s="61"/>
      <c r="AZ62" s="61"/>
      <c r="BA62" s="61"/>
      <c r="BB62" s="61"/>
      <c r="BC62" s="61"/>
      <c r="BD62" s="61"/>
      <c r="BE62" s="62"/>
      <c r="BF62" s="57">
        <f>V62+AW62</f>
        <v>590</v>
      </c>
    </row>
    <row r="63" spans="1:58" ht="22.5" customHeight="1" thickBot="1">
      <c r="A63" s="201"/>
      <c r="B63" s="207" t="s">
        <v>19</v>
      </c>
      <c r="C63" s="208"/>
      <c r="D63" s="209"/>
      <c r="E63" s="22">
        <f t="shared" ref="E63:T63" si="54">E16</f>
        <v>0</v>
      </c>
      <c r="F63" s="22">
        <f t="shared" si="54"/>
        <v>2</v>
      </c>
      <c r="G63" s="22">
        <f t="shared" si="54"/>
        <v>2</v>
      </c>
      <c r="H63" s="22">
        <f t="shared" si="54"/>
        <v>0</v>
      </c>
      <c r="I63" s="22">
        <f t="shared" si="54"/>
        <v>2</v>
      </c>
      <c r="J63" s="22">
        <f t="shared" si="54"/>
        <v>0</v>
      </c>
      <c r="K63" s="22">
        <f t="shared" si="54"/>
        <v>2</v>
      </c>
      <c r="L63" s="22">
        <f t="shared" si="54"/>
        <v>0</v>
      </c>
      <c r="M63" s="22">
        <f t="shared" si="54"/>
        <v>0</v>
      </c>
      <c r="N63" s="22">
        <f t="shared" si="54"/>
        <v>0</v>
      </c>
      <c r="O63" s="22">
        <f t="shared" si="54"/>
        <v>0</v>
      </c>
      <c r="P63" s="50">
        <f t="shared" si="54"/>
        <v>0</v>
      </c>
      <c r="Q63" s="50">
        <f t="shared" si="54"/>
        <v>2</v>
      </c>
      <c r="R63" s="50">
        <f t="shared" si="54"/>
        <v>0</v>
      </c>
      <c r="S63" s="50">
        <f t="shared" si="54"/>
        <v>0</v>
      </c>
      <c r="T63" s="50">
        <f t="shared" si="54"/>
        <v>0</v>
      </c>
      <c r="U63" s="50">
        <f t="shared" ref="U63" si="55">U16</f>
        <v>12</v>
      </c>
      <c r="V63" s="59">
        <f>SUM(E63:U63)</f>
        <v>22</v>
      </c>
      <c r="W63" s="64"/>
      <c r="X63" s="50">
        <f t="shared" ref="X63:AV63" si="56">X16</f>
        <v>0</v>
      </c>
      <c r="Y63" s="50">
        <f t="shared" si="56"/>
        <v>0</v>
      </c>
      <c r="Z63" s="50">
        <f t="shared" si="56"/>
        <v>0</v>
      </c>
      <c r="AA63" s="50">
        <f t="shared" si="56"/>
        <v>2</v>
      </c>
      <c r="AB63" s="50">
        <f t="shared" si="56"/>
        <v>2</v>
      </c>
      <c r="AC63" s="50">
        <f t="shared" si="56"/>
        <v>0</v>
      </c>
      <c r="AD63" s="50">
        <f t="shared" si="56"/>
        <v>2</v>
      </c>
      <c r="AE63" s="50">
        <f t="shared" si="56"/>
        <v>0</v>
      </c>
      <c r="AF63" s="50">
        <f t="shared" si="56"/>
        <v>2</v>
      </c>
      <c r="AG63" s="50">
        <f t="shared" si="56"/>
        <v>2</v>
      </c>
      <c r="AH63" s="50">
        <f t="shared" si="56"/>
        <v>0</v>
      </c>
      <c r="AI63" s="50">
        <f t="shared" si="56"/>
        <v>0</v>
      </c>
      <c r="AJ63" s="50">
        <f t="shared" si="56"/>
        <v>2</v>
      </c>
      <c r="AK63" s="50">
        <f t="shared" si="56"/>
        <v>2</v>
      </c>
      <c r="AL63" s="50">
        <f t="shared" si="56"/>
        <v>2</v>
      </c>
      <c r="AM63" s="50">
        <f t="shared" si="56"/>
        <v>0</v>
      </c>
      <c r="AN63" s="50">
        <f t="shared" si="56"/>
        <v>10</v>
      </c>
      <c r="AO63" s="50">
        <f t="shared" si="56"/>
        <v>0</v>
      </c>
      <c r="AP63" s="50">
        <f t="shared" si="56"/>
        <v>0</v>
      </c>
      <c r="AQ63" s="50">
        <f t="shared" si="56"/>
        <v>0</v>
      </c>
      <c r="AR63" s="50">
        <f t="shared" si="56"/>
        <v>0</v>
      </c>
      <c r="AS63" s="50">
        <f t="shared" si="56"/>
        <v>0</v>
      </c>
      <c r="AT63" s="50">
        <f t="shared" si="56"/>
        <v>0</v>
      </c>
      <c r="AU63" s="50">
        <f t="shared" si="56"/>
        <v>18</v>
      </c>
      <c r="AV63" s="125">
        <f t="shared" si="56"/>
        <v>44</v>
      </c>
      <c r="AW63" s="125"/>
      <c r="AX63" s="61"/>
      <c r="AY63" s="61"/>
      <c r="AZ63" s="61"/>
      <c r="BA63" s="61"/>
      <c r="BB63" s="61"/>
      <c r="BC63" s="61"/>
      <c r="BD63" s="61"/>
      <c r="BE63" s="62"/>
      <c r="BF63" s="57">
        <f>V63+AW63</f>
        <v>22</v>
      </c>
    </row>
    <row r="64" spans="1:58" ht="18" customHeight="1" thickBot="1">
      <c r="A64" s="201"/>
      <c r="B64" s="207" t="s">
        <v>20</v>
      </c>
      <c r="C64" s="208"/>
      <c r="D64" s="209"/>
      <c r="E64" s="23">
        <f>E62+E63</f>
        <v>36</v>
      </c>
      <c r="F64" s="23">
        <f t="shared" ref="F64:T64" si="57">F62+F63</f>
        <v>36</v>
      </c>
      <c r="G64" s="23">
        <f t="shared" si="57"/>
        <v>36</v>
      </c>
      <c r="H64" s="23">
        <f t="shared" si="57"/>
        <v>36</v>
      </c>
      <c r="I64" s="23">
        <f t="shared" si="57"/>
        <v>36</v>
      </c>
      <c r="J64" s="23">
        <f t="shared" si="57"/>
        <v>36</v>
      </c>
      <c r="K64" s="23">
        <f t="shared" si="57"/>
        <v>36</v>
      </c>
      <c r="L64" s="23">
        <f t="shared" si="57"/>
        <v>36</v>
      </c>
      <c r="M64" s="23">
        <f t="shared" si="57"/>
        <v>36</v>
      </c>
      <c r="N64" s="23">
        <f t="shared" si="57"/>
        <v>36</v>
      </c>
      <c r="O64" s="23">
        <f t="shared" si="57"/>
        <v>36</v>
      </c>
      <c r="P64" s="65">
        <f t="shared" si="57"/>
        <v>36</v>
      </c>
      <c r="Q64" s="65">
        <f t="shared" si="57"/>
        <v>36</v>
      </c>
      <c r="R64" s="65">
        <f t="shared" si="57"/>
        <v>36</v>
      </c>
      <c r="S64" s="65">
        <f t="shared" si="57"/>
        <v>36</v>
      </c>
      <c r="T64" s="65">
        <f t="shared" si="57"/>
        <v>36</v>
      </c>
      <c r="U64" s="65">
        <f t="shared" ref="U64" si="58">U62+U63</f>
        <v>36</v>
      </c>
      <c r="V64" s="59">
        <f>SUM(E64:U64)</f>
        <v>612</v>
      </c>
      <c r="W64" s="64"/>
      <c r="X64" s="51">
        <f>X62+X63</f>
        <v>36</v>
      </c>
      <c r="Y64" s="51">
        <f t="shared" ref="Y64:AT64" si="59">Y62+Y63</f>
        <v>36</v>
      </c>
      <c r="Z64" s="51">
        <f t="shared" si="59"/>
        <v>36</v>
      </c>
      <c r="AA64" s="51">
        <f t="shared" si="59"/>
        <v>36</v>
      </c>
      <c r="AB64" s="51">
        <f t="shared" si="59"/>
        <v>36</v>
      </c>
      <c r="AC64" s="51">
        <f t="shared" si="59"/>
        <v>36</v>
      </c>
      <c r="AD64" s="51">
        <f t="shared" si="59"/>
        <v>36</v>
      </c>
      <c r="AE64" s="51">
        <f t="shared" si="59"/>
        <v>36</v>
      </c>
      <c r="AF64" s="51">
        <f t="shared" si="59"/>
        <v>36</v>
      </c>
      <c r="AG64" s="51">
        <f t="shared" si="59"/>
        <v>36</v>
      </c>
      <c r="AH64" s="51">
        <f t="shared" si="59"/>
        <v>36</v>
      </c>
      <c r="AI64" s="51">
        <f t="shared" si="59"/>
        <v>36</v>
      </c>
      <c r="AJ64" s="51">
        <f t="shared" si="59"/>
        <v>36</v>
      </c>
      <c r="AK64" s="51">
        <f t="shared" si="59"/>
        <v>36</v>
      </c>
      <c r="AL64" s="51">
        <f t="shared" si="59"/>
        <v>36</v>
      </c>
      <c r="AM64" s="51">
        <f t="shared" si="59"/>
        <v>36</v>
      </c>
      <c r="AN64" s="51">
        <f t="shared" si="59"/>
        <v>36</v>
      </c>
      <c r="AO64" s="51">
        <f t="shared" si="59"/>
        <v>36</v>
      </c>
      <c r="AP64" s="51">
        <f t="shared" si="59"/>
        <v>36</v>
      </c>
      <c r="AQ64" s="51">
        <f t="shared" si="59"/>
        <v>36</v>
      </c>
      <c r="AR64" s="51">
        <f t="shared" si="59"/>
        <v>36</v>
      </c>
      <c r="AS64" s="51">
        <f t="shared" si="59"/>
        <v>36</v>
      </c>
      <c r="AT64" s="51">
        <f t="shared" si="59"/>
        <v>36</v>
      </c>
      <c r="AU64" s="51">
        <f t="shared" ref="AU64" si="60">AU62+AU63</f>
        <v>36</v>
      </c>
      <c r="AV64" s="126">
        <f>SUM(W64:AK64)+AL64+AM64+AN64+AO64+AP64+AQ64+AR64+AS64+AT64+AU64</f>
        <v>864</v>
      </c>
      <c r="AW64" s="126"/>
      <c r="AX64" s="66"/>
      <c r="AY64" s="66"/>
      <c r="AZ64" s="66"/>
      <c r="BA64" s="66"/>
      <c r="BB64" s="66"/>
      <c r="BC64" s="66"/>
      <c r="BD64" s="66"/>
      <c r="BE64" s="67"/>
      <c r="BF64" s="57">
        <f t="shared" ref="BF64" si="61">V64+AW64</f>
        <v>612</v>
      </c>
    </row>
    <row r="65" spans="1:59"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1:59"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</row>
    <row r="67" spans="1:59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27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28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0"/>
      <c r="L69" s="14"/>
      <c r="M69" s="14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53"/>
      <c r="O70" s="53"/>
      <c r="P70" s="53"/>
      <c r="Q70" s="53"/>
      <c r="R70" s="53"/>
      <c r="S70" s="53"/>
      <c r="T70" s="53"/>
      <c r="U70" s="53"/>
      <c r="V70" s="56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29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1:59">
      <c r="A162" s="13"/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</sheetData>
  <mergeCells count="75">
    <mergeCell ref="B47:B48"/>
    <mergeCell ref="C47:C48"/>
    <mergeCell ref="B59:B60"/>
    <mergeCell ref="C59:C60"/>
    <mergeCell ref="C37:C38"/>
    <mergeCell ref="B45:B46"/>
    <mergeCell ref="C45:C46"/>
    <mergeCell ref="C43:C44"/>
    <mergeCell ref="B39:B40"/>
    <mergeCell ref="C39:C40"/>
    <mergeCell ref="B41:B42"/>
    <mergeCell ref="C41:C42"/>
    <mergeCell ref="B43:B44"/>
    <mergeCell ref="B37:B38"/>
    <mergeCell ref="B49:B50"/>
    <mergeCell ref="C49:C50"/>
    <mergeCell ref="B35:B36"/>
    <mergeCell ref="E11:BE11"/>
    <mergeCell ref="J10:M10"/>
    <mergeCell ref="O10:Q10"/>
    <mergeCell ref="S10:U10"/>
    <mergeCell ref="Y10:Z10"/>
    <mergeCell ref="AB10:AD10"/>
    <mergeCell ref="AF10:AH10"/>
    <mergeCell ref="F10:H10"/>
    <mergeCell ref="AJ10:AM10"/>
    <mergeCell ref="AO10:AQ10"/>
    <mergeCell ref="AS10:AU10"/>
    <mergeCell ref="AW10:AZ10"/>
    <mergeCell ref="BB10:BD10"/>
    <mergeCell ref="B25:B26"/>
    <mergeCell ref="C25:C26"/>
    <mergeCell ref="C21:C22"/>
    <mergeCell ref="C23:C24"/>
    <mergeCell ref="B27:B28"/>
    <mergeCell ref="B33:B34"/>
    <mergeCell ref="C33:C34"/>
    <mergeCell ref="B31:B32"/>
    <mergeCell ref="C31:C32"/>
    <mergeCell ref="C29:C30"/>
    <mergeCell ref="E13:BE13"/>
    <mergeCell ref="B7:BC7"/>
    <mergeCell ref="P8:AH8"/>
    <mergeCell ref="AN8:AZ8"/>
    <mergeCell ref="B9:H9"/>
    <mergeCell ref="W9:AC9"/>
    <mergeCell ref="A6:BF6"/>
    <mergeCell ref="AO1:AY1"/>
    <mergeCell ref="AN2:AZ2"/>
    <mergeCell ref="AN3:BE3"/>
    <mergeCell ref="AO4:BE4"/>
    <mergeCell ref="I5:AI5"/>
    <mergeCell ref="A10:A14"/>
    <mergeCell ref="B10:B14"/>
    <mergeCell ref="C10:C14"/>
    <mergeCell ref="D10:D14"/>
    <mergeCell ref="B23:B24"/>
    <mergeCell ref="A15:A64"/>
    <mergeCell ref="B15:B16"/>
    <mergeCell ref="C15:C16"/>
    <mergeCell ref="B17:B18"/>
    <mergeCell ref="C17:C18"/>
    <mergeCell ref="B19:B20"/>
    <mergeCell ref="C27:C28"/>
    <mergeCell ref="B29:B30"/>
    <mergeCell ref="C35:C36"/>
    <mergeCell ref="C19:C20"/>
    <mergeCell ref="B21:B22"/>
    <mergeCell ref="B55:B56"/>
    <mergeCell ref="C55:C56"/>
    <mergeCell ref="C57:C58"/>
    <mergeCell ref="B57:B58"/>
    <mergeCell ref="B64:D64"/>
    <mergeCell ref="B62:D62"/>
    <mergeCell ref="B63:D63"/>
  </mergeCells>
  <hyperlinks>
    <hyperlink ref="BG10" location="_ftn1" display="_ftn1"/>
  </hyperlinks>
  <pageMargins left="0.25" right="0.25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1"/>
  <sheetViews>
    <sheetView topLeftCell="A44" zoomScaleSheetLayoutView="100" workbookViewId="0">
      <selection activeCell="R72" sqref="R72"/>
    </sheetView>
  </sheetViews>
  <sheetFormatPr defaultRowHeight="15"/>
  <cols>
    <col min="1" max="1" width="3.85546875" style="1" customWidth="1"/>
    <col min="2" max="2" width="9.28515625" style="1" customWidth="1"/>
    <col min="3" max="3" width="30.5703125" style="1" customWidth="1"/>
    <col min="4" max="4" width="9.140625" style="1"/>
    <col min="5" max="5" width="4.85546875" customWidth="1"/>
    <col min="6" max="6" width="4.28515625" customWidth="1"/>
    <col min="7" max="7" width="4.140625" customWidth="1"/>
    <col min="8" max="9" width="4.42578125" customWidth="1"/>
    <col min="10" max="11" width="4.140625" customWidth="1"/>
    <col min="12" max="12" width="3.7109375" customWidth="1"/>
    <col min="13" max="13" width="4" customWidth="1"/>
    <col min="14" max="14" width="3.7109375" customWidth="1"/>
    <col min="15" max="15" width="4.28515625" customWidth="1"/>
    <col min="16" max="16" width="3.5703125" customWidth="1"/>
    <col min="17" max="17" width="4.140625" customWidth="1"/>
    <col min="18" max="18" width="3.7109375" customWidth="1"/>
    <col min="19" max="19" width="4.140625" customWidth="1"/>
    <col min="20" max="20" width="4" customWidth="1"/>
    <col min="21" max="21" width="3.5703125" customWidth="1"/>
    <col min="22" max="22" width="4.7109375" customWidth="1"/>
    <col min="23" max="23" width="4.140625" customWidth="1"/>
    <col min="24" max="24" width="5.140625" customWidth="1"/>
    <col min="25" max="25" width="5" customWidth="1"/>
    <col min="26" max="26" width="5.140625" customWidth="1"/>
    <col min="27" max="27" width="4.7109375" customWidth="1"/>
    <col min="28" max="28" width="5.7109375" customWidth="1"/>
    <col min="29" max="30" width="5.140625" customWidth="1"/>
    <col min="31" max="31" width="5.28515625" customWidth="1"/>
    <col min="32" max="32" width="4.85546875" customWidth="1"/>
    <col min="33" max="33" width="4.28515625" customWidth="1"/>
    <col min="34" max="34" width="4.42578125" customWidth="1"/>
    <col min="35" max="35" width="5.28515625" customWidth="1"/>
    <col min="36" max="36" width="4.7109375" customWidth="1"/>
    <col min="37" max="37" width="4.85546875" customWidth="1"/>
    <col min="38" max="38" width="4.28515625" customWidth="1"/>
    <col min="39" max="42" width="5" customWidth="1"/>
    <col min="43" max="43" width="3.85546875" customWidth="1"/>
    <col min="44" max="44" width="4.140625" customWidth="1"/>
    <col min="45" max="45" width="5.140625" customWidth="1"/>
    <col min="46" max="46" width="3.7109375" customWidth="1"/>
    <col min="47" max="47" width="6.5703125" customWidth="1"/>
    <col min="48" max="48" width="8.28515625" customWidth="1"/>
    <col min="49" max="52" width="2.5703125" customWidth="1"/>
    <col min="53" max="53" width="2.28515625" customWidth="1"/>
    <col min="54" max="54" width="2" customWidth="1"/>
    <col min="55" max="55" width="2.28515625" customWidth="1"/>
    <col min="56" max="56" width="2.140625" customWidth="1"/>
    <col min="57" max="57" width="2.5703125" customWidth="1"/>
    <col min="58" max="58" width="7" customWidth="1"/>
    <col min="59" max="59" width="8" hidden="1" customWidth="1"/>
  </cols>
  <sheetData>
    <row r="1" spans="1:59" ht="10.5" customHeight="1"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</row>
    <row r="2" spans="1:59" ht="2.25" hidden="1" customHeight="1">
      <c r="AN2" s="225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17"/>
      <c r="BB2" s="17"/>
      <c r="BC2" s="17"/>
      <c r="BD2" s="17"/>
      <c r="BE2" s="17"/>
      <c r="BF2" s="17"/>
    </row>
    <row r="3" spans="1:59" hidden="1">
      <c r="AN3" s="225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17"/>
    </row>
    <row r="4" spans="1:59" hidden="1">
      <c r="AO4" s="259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</row>
    <row r="5" spans="1:59">
      <c r="I5" s="224" t="s">
        <v>29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17"/>
      <c r="AK5" s="17"/>
      <c r="AL5" s="17"/>
      <c r="AM5" s="17"/>
      <c r="AO5" s="37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9">
      <c r="A6" s="223" t="s">
        <v>101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</row>
    <row r="7" spans="1:59">
      <c r="B7" s="223" t="s">
        <v>161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</row>
    <row r="8" spans="1:59" ht="31.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277" t="s">
        <v>176</v>
      </c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30"/>
      <c r="AK8" s="30"/>
      <c r="AL8" s="30"/>
      <c r="AM8" s="36"/>
      <c r="AN8" s="223" t="s">
        <v>30</v>
      </c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36"/>
      <c r="BB8" s="36"/>
      <c r="BC8" s="36"/>
    </row>
    <row r="9" spans="1:59" ht="19.5" thickBot="1">
      <c r="B9" s="229" t="s">
        <v>128</v>
      </c>
      <c r="C9" s="230"/>
      <c r="D9" s="230"/>
      <c r="E9" s="230"/>
      <c r="F9" s="230"/>
      <c r="G9" s="230"/>
      <c r="H9" s="230"/>
      <c r="I9" s="18"/>
      <c r="J9" s="35"/>
      <c r="K9" s="35"/>
      <c r="L9" s="35"/>
      <c r="M9" s="35"/>
      <c r="N9" s="18"/>
      <c r="O9" s="18"/>
      <c r="P9" s="18"/>
      <c r="Q9" s="18"/>
      <c r="R9" s="18"/>
      <c r="S9" s="18"/>
      <c r="T9" s="19"/>
      <c r="U9" s="19"/>
      <c r="V9" s="19"/>
      <c r="W9" s="179" t="s">
        <v>68</v>
      </c>
      <c r="X9" s="180"/>
      <c r="Y9" s="180"/>
      <c r="Z9" s="180"/>
      <c r="AA9" s="181"/>
      <c r="AB9" s="181"/>
      <c r="AC9" s="18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36"/>
      <c r="AO9" s="36"/>
      <c r="AP9" s="36"/>
      <c r="AQ9" s="19"/>
      <c r="AR9" s="36"/>
      <c r="AS9" s="36"/>
      <c r="AT9" s="36"/>
      <c r="AU9" s="36"/>
      <c r="AV9" s="19"/>
      <c r="AW9" s="19"/>
      <c r="AX9" s="19"/>
      <c r="AY9" s="19"/>
      <c r="AZ9" s="19"/>
      <c r="BA9" s="19"/>
      <c r="BB9" s="19"/>
      <c r="BC9" s="19"/>
    </row>
    <row r="10" spans="1:59" ht="76.5" customHeight="1" thickBot="1">
      <c r="A10" s="194" t="s">
        <v>0</v>
      </c>
      <c r="B10" s="194" t="s">
        <v>1</v>
      </c>
      <c r="C10" s="194" t="s">
        <v>2</v>
      </c>
      <c r="D10" s="194" t="s">
        <v>3</v>
      </c>
      <c r="E10" s="104" t="s">
        <v>76</v>
      </c>
      <c r="F10" s="187" t="s">
        <v>4</v>
      </c>
      <c r="G10" s="189"/>
      <c r="H10" s="190"/>
      <c r="I10" s="105" t="s">
        <v>69</v>
      </c>
      <c r="J10" s="187" t="s">
        <v>5</v>
      </c>
      <c r="K10" s="189"/>
      <c r="L10" s="189"/>
      <c r="M10" s="240"/>
      <c r="N10" s="106" t="s">
        <v>75</v>
      </c>
      <c r="O10" s="187" t="s">
        <v>6</v>
      </c>
      <c r="P10" s="236"/>
      <c r="Q10" s="240"/>
      <c r="R10" s="106" t="s">
        <v>77</v>
      </c>
      <c r="S10" s="189" t="s">
        <v>7</v>
      </c>
      <c r="T10" s="188"/>
      <c r="U10" s="193"/>
      <c r="V10" s="107" t="s">
        <v>78</v>
      </c>
      <c r="W10" s="107" t="s">
        <v>62</v>
      </c>
      <c r="X10" s="106" t="s">
        <v>70</v>
      </c>
      <c r="Y10" s="191" t="s">
        <v>8</v>
      </c>
      <c r="Z10" s="192"/>
      <c r="AA10" s="108" t="s">
        <v>79</v>
      </c>
      <c r="AB10" s="187" t="s">
        <v>9</v>
      </c>
      <c r="AC10" s="189"/>
      <c r="AD10" s="190"/>
      <c r="AE10" s="108" t="s">
        <v>80</v>
      </c>
      <c r="AF10" s="187" t="s">
        <v>10</v>
      </c>
      <c r="AG10" s="188"/>
      <c r="AH10" s="188"/>
      <c r="AI10" s="109" t="s">
        <v>71</v>
      </c>
      <c r="AJ10" s="187" t="s">
        <v>11</v>
      </c>
      <c r="AK10" s="236"/>
      <c r="AL10" s="236"/>
      <c r="AM10" s="236"/>
      <c r="AN10" s="123" t="s">
        <v>72</v>
      </c>
      <c r="AO10" s="237" t="s">
        <v>58</v>
      </c>
      <c r="AP10" s="237"/>
      <c r="AQ10" s="238"/>
      <c r="AR10" s="103" t="s">
        <v>73</v>
      </c>
      <c r="AS10" s="187" t="s">
        <v>12</v>
      </c>
      <c r="AT10" s="188"/>
      <c r="AU10" s="188"/>
      <c r="AV10" s="111" t="s">
        <v>74</v>
      </c>
      <c r="AW10" s="187" t="s">
        <v>13</v>
      </c>
      <c r="AX10" s="234"/>
      <c r="AY10" s="234"/>
      <c r="AZ10" s="235"/>
      <c r="BA10" s="104" t="s">
        <v>59</v>
      </c>
      <c r="BB10" s="187" t="s">
        <v>14</v>
      </c>
      <c r="BC10" s="189"/>
      <c r="BD10" s="190"/>
      <c r="BE10" s="104" t="s">
        <v>81</v>
      </c>
      <c r="BF10" s="108" t="s">
        <v>32</v>
      </c>
      <c r="BG10" s="24" t="s">
        <v>32</v>
      </c>
    </row>
    <row r="11" spans="1:59" ht="16.5" thickBot="1">
      <c r="A11" s="194"/>
      <c r="B11" s="194"/>
      <c r="C11" s="194"/>
      <c r="D11" s="194"/>
      <c r="E11" s="256" t="s">
        <v>15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82"/>
      <c r="BF11" s="9"/>
    </row>
    <row r="12" spans="1:59" ht="20.100000000000001" customHeight="1" thickBot="1">
      <c r="A12" s="194"/>
      <c r="B12" s="194"/>
      <c r="C12" s="194"/>
      <c r="D12" s="194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>
        <v>52</v>
      </c>
      <c r="W12" s="3">
        <v>1</v>
      </c>
      <c r="X12" s="3">
        <v>2</v>
      </c>
      <c r="Y12" s="3">
        <v>3</v>
      </c>
      <c r="Z12" s="3">
        <v>4</v>
      </c>
      <c r="AA12" s="3">
        <v>5</v>
      </c>
      <c r="AB12" s="3">
        <v>6</v>
      </c>
      <c r="AC12" s="3">
        <v>7</v>
      </c>
      <c r="AD12" s="3">
        <v>8</v>
      </c>
      <c r="AE12" s="3">
        <v>9</v>
      </c>
      <c r="AF12" s="3">
        <v>10</v>
      </c>
      <c r="AG12" s="3">
        <v>11</v>
      </c>
      <c r="AH12" s="2">
        <v>12</v>
      </c>
      <c r="AI12" s="2">
        <v>13</v>
      </c>
      <c r="AJ12" s="2">
        <v>14</v>
      </c>
      <c r="AK12" s="2">
        <v>15</v>
      </c>
      <c r="AL12" s="3">
        <v>16</v>
      </c>
      <c r="AM12" s="2">
        <v>17</v>
      </c>
      <c r="AN12" s="2">
        <v>18</v>
      </c>
      <c r="AO12" s="2">
        <v>19</v>
      </c>
      <c r="AP12" s="2">
        <v>20</v>
      </c>
      <c r="AQ12" s="2">
        <v>21</v>
      </c>
      <c r="AR12" s="2">
        <v>22</v>
      </c>
      <c r="AS12" s="2">
        <v>23</v>
      </c>
      <c r="AT12" s="2">
        <v>24</v>
      </c>
      <c r="AU12" s="2">
        <v>25</v>
      </c>
      <c r="AV12" s="25">
        <v>26</v>
      </c>
      <c r="AW12" s="2">
        <v>27</v>
      </c>
      <c r="AX12" s="2">
        <v>28</v>
      </c>
      <c r="AY12" s="2">
        <v>29</v>
      </c>
      <c r="AZ12" s="2">
        <v>30</v>
      </c>
      <c r="BA12" s="2">
        <v>31</v>
      </c>
      <c r="BB12" s="2">
        <v>32</v>
      </c>
      <c r="BC12" s="2">
        <v>33</v>
      </c>
      <c r="BD12" s="2">
        <v>34</v>
      </c>
      <c r="BE12" s="7">
        <v>35</v>
      </c>
      <c r="BF12" s="10"/>
    </row>
    <row r="13" spans="1:59" ht="20.100000000000001" customHeight="1" thickBot="1">
      <c r="A13" s="194"/>
      <c r="B13" s="194"/>
      <c r="C13" s="194"/>
      <c r="D13" s="194"/>
      <c r="E13" s="184" t="s">
        <v>16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6"/>
      <c r="BF13" s="10"/>
    </row>
    <row r="14" spans="1:59" ht="20.100000000000001" customHeight="1" thickBot="1">
      <c r="A14" s="194"/>
      <c r="B14" s="194"/>
      <c r="C14" s="194"/>
      <c r="D14" s="19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68">
        <v>14</v>
      </c>
      <c r="S14" s="68">
        <v>15</v>
      </c>
      <c r="T14" s="68">
        <v>16</v>
      </c>
      <c r="U14" s="68">
        <v>17</v>
      </c>
      <c r="V14" s="68">
        <v>18</v>
      </c>
      <c r="W14" s="68">
        <v>19</v>
      </c>
      <c r="X14" s="68">
        <v>1</v>
      </c>
      <c r="Y14" s="68">
        <v>2</v>
      </c>
      <c r="Z14" s="68">
        <v>3</v>
      </c>
      <c r="AA14" s="68">
        <v>4</v>
      </c>
      <c r="AB14" s="68">
        <v>5</v>
      </c>
      <c r="AC14" s="68">
        <v>6</v>
      </c>
      <c r="AD14" s="68">
        <v>7</v>
      </c>
      <c r="AE14" s="68">
        <v>8</v>
      </c>
      <c r="AF14" s="68">
        <v>9</v>
      </c>
      <c r="AG14" s="68">
        <v>10</v>
      </c>
      <c r="AH14" s="68">
        <v>11</v>
      </c>
      <c r="AI14" s="68">
        <v>12</v>
      </c>
      <c r="AJ14" s="68">
        <v>13</v>
      </c>
      <c r="AK14" s="68">
        <v>14</v>
      </c>
      <c r="AL14" s="68">
        <v>15</v>
      </c>
      <c r="AM14" s="68">
        <v>16</v>
      </c>
      <c r="AN14" s="68">
        <v>17</v>
      </c>
      <c r="AO14" s="68">
        <v>18</v>
      </c>
      <c r="AP14" s="68">
        <v>19</v>
      </c>
      <c r="AQ14" s="68">
        <v>20</v>
      </c>
      <c r="AR14" s="68">
        <v>21</v>
      </c>
      <c r="AS14" s="68">
        <v>22</v>
      </c>
      <c r="AT14" s="68">
        <v>23</v>
      </c>
      <c r="AU14" s="4">
        <v>24</v>
      </c>
      <c r="AV14" s="26">
        <v>25</v>
      </c>
      <c r="AW14" s="4">
        <v>26</v>
      </c>
      <c r="AX14" s="4">
        <v>27</v>
      </c>
      <c r="AY14" s="4">
        <v>28</v>
      </c>
      <c r="AZ14" s="4">
        <v>29</v>
      </c>
      <c r="BA14" s="4">
        <v>30</v>
      </c>
      <c r="BB14" s="4">
        <v>31</v>
      </c>
      <c r="BC14" s="4">
        <v>32</v>
      </c>
      <c r="BD14" s="4">
        <v>33</v>
      </c>
      <c r="BE14" s="8">
        <v>34</v>
      </c>
      <c r="BF14" s="11"/>
    </row>
    <row r="15" spans="1:59" ht="18" customHeight="1" thickBot="1">
      <c r="A15" s="284" t="s">
        <v>109</v>
      </c>
      <c r="B15" s="218" t="s">
        <v>47</v>
      </c>
      <c r="C15" s="270" t="s">
        <v>51</v>
      </c>
      <c r="D15" s="48"/>
      <c r="E15" s="47">
        <f t="shared" ref="E15:P15" si="0">E17+E35</f>
        <v>36</v>
      </c>
      <c r="F15" s="47">
        <f t="shared" si="0"/>
        <v>36</v>
      </c>
      <c r="G15" s="47">
        <f t="shared" si="0"/>
        <v>36</v>
      </c>
      <c r="H15" s="47">
        <f t="shared" si="0"/>
        <v>36</v>
      </c>
      <c r="I15" s="47">
        <f t="shared" si="0"/>
        <v>36</v>
      </c>
      <c r="J15" s="47">
        <f t="shared" si="0"/>
        <v>36</v>
      </c>
      <c r="K15" s="47">
        <f t="shared" si="0"/>
        <v>36</v>
      </c>
      <c r="L15" s="47">
        <f t="shared" si="0"/>
        <v>36</v>
      </c>
      <c r="M15" s="47">
        <f t="shared" si="0"/>
        <v>36</v>
      </c>
      <c r="N15" s="47">
        <f t="shared" si="0"/>
        <v>36</v>
      </c>
      <c r="O15" s="47">
        <f t="shared" si="0"/>
        <v>36</v>
      </c>
      <c r="P15" s="47">
        <f t="shared" si="0"/>
        <v>36</v>
      </c>
      <c r="Q15" s="47">
        <f t="shared" ref="Q15:U15" si="1">Q17+Q35</f>
        <v>36</v>
      </c>
      <c r="R15" s="47">
        <f t="shared" si="1"/>
        <v>36</v>
      </c>
      <c r="S15" s="47">
        <f t="shared" si="1"/>
        <v>36</v>
      </c>
      <c r="T15" s="47">
        <f t="shared" si="1"/>
        <v>36</v>
      </c>
      <c r="U15" s="47">
        <f t="shared" si="1"/>
        <v>16</v>
      </c>
      <c r="V15" s="58">
        <f>SUM(E15:U15)</f>
        <v>592</v>
      </c>
      <c r="W15" s="58"/>
      <c r="X15" s="49">
        <f>X17+X35+X32</f>
        <v>36</v>
      </c>
      <c r="Y15" s="49">
        <f t="shared" ref="Y15:AF15" si="2">Y17+Y35+Y32</f>
        <v>34</v>
      </c>
      <c r="Z15" s="49">
        <f t="shared" si="2"/>
        <v>34</v>
      </c>
      <c r="AA15" s="49">
        <f t="shared" si="2"/>
        <v>34</v>
      </c>
      <c r="AB15" s="49">
        <f t="shared" si="2"/>
        <v>34</v>
      </c>
      <c r="AC15" s="49">
        <f t="shared" si="2"/>
        <v>34</v>
      </c>
      <c r="AD15" s="49">
        <f t="shared" si="2"/>
        <v>36</v>
      </c>
      <c r="AE15" s="49">
        <f t="shared" si="2"/>
        <v>34</v>
      </c>
      <c r="AF15" s="49">
        <f t="shared" si="2"/>
        <v>36</v>
      </c>
      <c r="AG15" s="49">
        <f t="shared" ref="AG15:AN15" si="3">AG17+AG35</f>
        <v>36</v>
      </c>
      <c r="AH15" s="49">
        <f t="shared" si="3"/>
        <v>36</v>
      </c>
      <c r="AI15" s="49">
        <f t="shared" si="3"/>
        <v>36</v>
      </c>
      <c r="AJ15" s="49">
        <f t="shared" si="3"/>
        <v>36</v>
      </c>
      <c r="AK15" s="49">
        <f t="shared" si="3"/>
        <v>36</v>
      </c>
      <c r="AL15" s="49">
        <f t="shared" si="3"/>
        <v>36</v>
      </c>
      <c r="AM15" s="49">
        <f t="shared" si="3"/>
        <v>36</v>
      </c>
      <c r="AN15" s="49">
        <f t="shared" si="3"/>
        <v>36</v>
      </c>
      <c r="AO15" s="49">
        <f t="shared" ref="AO15" si="4">AO17+AO35</f>
        <v>36</v>
      </c>
      <c r="AP15" s="49">
        <f>AP17+AP60</f>
        <v>36</v>
      </c>
      <c r="AQ15" s="49">
        <f t="shared" ref="AQ15:AU15" si="5">AQ17+AQ60</f>
        <v>36</v>
      </c>
      <c r="AR15" s="49">
        <f t="shared" si="5"/>
        <v>36</v>
      </c>
      <c r="AS15" s="49">
        <f t="shared" si="5"/>
        <v>36</v>
      </c>
      <c r="AT15" s="49">
        <f t="shared" si="5"/>
        <v>36</v>
      </c>
      <c r="AU15" s="49">
        <f t="shared" si="5"/>
        <v>36</v>
      </c>
      <c r="AV15" s="100">
        <f>SUM(X15:AU15)</f>
        <v>852</v>
      </c>
      <c r="AW15" s="88"/>
      <c r="AX15" s="88"/>
      <c r="AY15" s="88"/>
      <c r="AZ15" s="88"/>
      <c r="BA15" s="88"/>
      <c r="BB15" s="88"/>
      <c r="BC15" s="88"/>
      <c r="BD15" s="88"/>
      <c r="BE15" s="89"/>
      <c r="BF15" s="57">
        <f>V15+AU15</f>
        <v>628</v>
      </c>
    </row>
    <row r="16" spans="1:59" ht="18" customHeight="1" thickBot="1">
      <c r="A16" s="284"/>
      <c r="B16" s="219"/>
      <c r="C16" s="271"/>
      <c r="D16" s="48"/>
      <c r="E16" s="47">
        <f t="shared" ref="E16:P16" si="6">E18+E36</f>
        <v>0</v>
      </c>
      <c r="F16" s="47">
        <f t="shared" si="6"/>
        <v>0</v>
      </c>
      <c r="G16" s="47">
        <f t="shared" si="6"/>
        <v>0</v>
      </c>
      <c r="H16" s="47">
        <f t="shared" si="6"/>
        <v>0</v>
      </c>
      <c r="I16" s="47">
        <f t="shared" si="6"/>
        <v>0</v>
      </c>
      <c r="J16" s="47">
        <f t="shared" si="6"/>
        <v>0</v>
      </c>
      <c r="K16" s="47">
        <f t="shared" si="6"/>
        <v>0</v>
      </c>
      <c r="L16" s="47">
        <f t="shared" si="6"/>
        <v>0</v>
      </c>
      <c r="M16" s="47">
        <f t="shared" si="6"/>
        <v>0</v>
      </c>
      <c r="N16" s="47">
        <f t="shared" si="6"/>
        <v>0</v>
      </c>
      <c r="O16" s="47">
        <f t="shared" si="6"/>
        <v>0</v>
      </c>
      <c r="P16" s="47">
        <f t="shared" si="6"/>
        <v>0</v>
      </c>
      <c r="Q16" s="47">
        <f>Q18+Q36</f>
        <v>0</v>
      </c>
      <c r="R16" s="47">
        <f>R18+R36</f>
        <v>0</v>
      </c>
      <c r="S16" s="47">
        <f>S18+S36</f>
        <v>0</v>
      </c>
      <c r="T16" s="47">
        <f>T18+T36</f>
        <v>0</v>
      </c>
      <c r="U16" s="47">
        <f>U18+U36</f>
        <v>20</v>
      </c>
      <c r="V16" s="58">
        <f t="shared" ref="V16:V62" si="7">SUM(E16:U16)</f>
        <v>20</v>
      </c>
      <c r="W16" s="58"/>
      <c r="X16" s="49">
        <f t="shared" ref="X16:AO16" si="8">X18+X36</f>
        <v>0</v>
      </c>
      <c r="Y16" s="49">
        <f t="shared" si="8"/>
        <v>2</v>
      </c>
      <c r="Z16" s="49">
        <f t="shared" si="8"/>
        <v>2</v>
      </c>
      <c r="AA16" s="49">
        <f t="shared" si="8"/>
        <v>2</v>
      </c>
      <c r="AB16" s="49">
        <f t="shared" si="8"/>
        <v>2</v>
      </c>
      <c r="AC16" s="49">
        <f t="shared" si="8"/>
        <v>2</v>
      </c>
      <c r="AD16" s="49">
        <f t="shared" si="8"/>
        <v>0</v>
      </c>
      <c r="AE16" s="49">
        <f t="shared" si="8"/>
        <v>2</v>
      </c>
      <c r="AF16" s="49">
        <f t="shared" si="8"/>
        <v>0</v>
      </c>
      <c r="AG16" s="49">
        <f t="shared" si="8"/>
        <v>0</v>
      </c>
      <c r="AH16" s="49">
        <f t="shared" si="8"/>
        <v>0</v>
      </c>
      <c r="AI16" s="49">
        <f t="shared" si="8"/>
        <v>0</v>
      </c>
      <c r="AJ16" s="49">
        <f t="shared" si="8"/>
        <v>0</v>
      </c>
      <c r="AK16" s="49">
        <f t="shared" si="8"/>
        <v>0</v>
      </c>
      <c r="AL16" s="49">
        <f t="shared" si="8"/>
        <v>0</v>
      </c>
      <c r="AM16" s="49">
        <f t="shared" si="8"/>
        <v>0</v>
      </c>
      <c r="AN16" s="49">
        <f t="shared" si="8"/>
        <v>0</v>
      </c>
      <c r="AO16" s="49">
        <f t="shared" si="8"/>
        <v>0</v>
      </c>
      <c r="AP16" s="49">
        <f>AP18</f>
        <v>0</v>
      </c>
      <c r="AQ16" s="49">
        <f t="shared" ref="AQ16:AS16" si="9">AQ18</f>
        <v>0</v>
      </c>
      <c r="AR16" s="49">
        <f t="shared" si="9"/>
        <v>0</v>
      </c>
      <c r="AS16" s="49">
        <f t="shared" si="9"/>
        <v>0</v>
      </c>
      <c r="AT16" s="49">
        <f>AT18</f>
        <v>0</v>
      </c>
      <c r="AU16" s="49">
        <v>0</v>
      </c>
      <c r="AV16" s="100">
        <f t="shared" ref="AV16:AV62" si="10">SUM(X16:AU16)</f>
        <v>12</v>
      </c>
      <c r="AW16" s="88"/>
      <c r="AX16" s="88"/>
      <c r="AY16" s="88"/>
      <c r="AZ16" s="88"/>
      <c r="BA16" s="88"/>
      <c r="BB16" s="88"/>
      <c r="BC16" s="88"/>
      <c r="BD16" s="88"/>
      <c r="BE16" s="89"/>
      <c r="BF16" s="57">
        <f>V16+AU16</f>
        <v>20</v>
      </c>
    </row>
    <row r="17" spans="1:58" ht="18" customHeight="1" thickBot="1">
      <c r="A17" s="284"/>
      <c r="B17" s="213" t="s">
        <v>46</v>
      </c>
      <c r="C17" s="272" t="s">
        <v>53</v>
      </c>
      <c r="D17" s="71" t="s">
        <v>17</v>
      </c>
      <c r="E17" s="73">
        <f>E21+E23</f>
        <v>6</v>
      </c>
      <c r="F17" s="73">
        <f t="shared" ref="F17:K17" si="11">F21+F23</f>
        <v>4</v>
      </c>
      <c r="G17" s="73">
        <f t="shared" si="11"/>
        <v>6</v>
      </c>
      <c r="H17" s="73">
        <f t="shared" si="11"/>
        <v>4</v>
      </c>
      <c r="I17" s="73">
        <f t="shared" si="11"/>
        <v>6</v>
      </c>
      <c r="J17" s="73">
        <f t="shared" si="11"/>
        <v>4</v>
      </c>
      <c r="K17" s="73">
        <f t="shared" si="11"/>
        <v>6</v>
      </c>
      <c r="L17" s="73">
        <f t="shared" ref="L17:U17" si="12">L21+L23</f>
        <v>4</v>
      </c>
      <c r="M17" s="73">
        <f t="shared" si="12"/>
        <v>6</v>
      </c>
      <c r="N17" s="73">
        <f t="shared" si="12"/>
        <v>4</v>
      </c>
      <c r="O17" s="73">
        <f t="shared" si="12"/>
        <v>6</v>
      </c>
      <c r="P17" s="73">
        <f t="shared" si="12"/>
        <v>4</v>
      </c>
      <c r="Q17" s="73">
        <f t="shared" si="12"/>
        <v>0</v>
      </c>
      <c r="R17" s="73">
        <f t="shared" si="12"/>
        <v>0</v>
      </c>
      <c r="S17" s="73">
        <f t="shared" si="12"/>
        <v>0</v>
      </c>
      <c r="T17" s="73">
        <f t="shared" si="12"/>
        <v>0</v>
      </c>
      <c r="U17" s="73">
        <f t="shared" si="12"/>
        <v>0</v>
      </c>
      <c r="V17" s="58">
        <f t="shared" si="7"/>
        <v>60</v>
      </c>
      <c r="W17" s="58"/>
      <c r="X17" s="73">
        <f t="shared" ref="X17" si="13">X21+X23</f>
        <v>8</v>
      </c>
      <c r="Y17" s="73">
        <f t="shared" ref="Y17:AN18" si="14">Y21+Y23</f>
        <v>6</v>
      </c>
      <c r="Z17" s="73">
        <f t="shared" si="14"/>
        <v>6</v>
      </c>
      <c r="AA17" s="73">
        <f t="shared" si="14"/>
        <v>6</v>
      </c>
      <c r="AB17" s="73">
        <f t="shared" si="14"/>
        <v>6</v>
      </c>
      <c r="AC17" s="73">
        <f t="shared" si="14"/>
        <v>8</v>
      </c>
      <c r="AD17" s="73">
        <f t="shared" si="14"/>
        <v>8</v>
      </c>
      <c r="AE17" s="73">
        <f t="shared" si="14"/>
        <v>6</v>
      </c>
      <c r="AF17" s="73">
        <f t="shared" si="14"/>
        <v>6</v>
      </c>
      <c r="AG17" s="84">
        <f t="shared" ref="AG17" si="15">AG19</f>
        <v>0</v>
      </c>
      <c r="AH17" s="84">
        <f t="shared" ref="AH17:AJ17" si="16">AH19</f>
        <v>0</v>
      </c>
      <c r="AI17" s="84">
        <f t="shared" si="16"/>
        <v>0</v>
      </c>
      <c r="AJ17" s="84">
        <f t="shared" si="16"/>
        <v>0</v>
      </c>
      <c r="AK17" s="84">
        <f t="shared" ref="AK17" si="17">AK19</f>
        <v>0</v>
      </c>
      <c r="AL17" s="157">
        <f t="shared" si="14"/>
        <v>0</v>
      </c>
      <c r="AM17" s="157">
        <f t="shared" si="14"/>
        <v>0</v>
      </c>
      <c r="AN17" s="157">
        <f t="shared" si="14"/>
        <v>0</v>
      </c>
      <c r="AO17" s="157">
        <f t="shared" ref="AO17:AS18" si="18">AO21+AO23</f>
        <v>0</v>
      </c>
      <c r="AP17" s="112">
        <f t="shared" si="18"/>
        <v>0</v>
      </c>
      <c r="AQ17" s="112">
        <f t="shared" si="18"/>
        <v>0</v>
      </c>
      <c r="AR17" s="112">
        <f t="shared" si="18"/>
        <v>0</v>
      </c>
      <c r="AS17" s="112">
        <f t="shared" si="18"/>
        <v>0</v>
      </c>
      <c r="AT17" s="112"/>
      <c r="AU17" s="112">
        <v>0</v>
      </c>
      <c r="AV17" s="100">
        <f t="shared" si="10"/>
        <v>60</v>
      </c>
      <c r="AW17" s="88"/>
      <c r="AX17" s="88"/>
      <c r="AY17" s="88"/>
      <c r="AZ17" s="88"/>
      <c r="BA17" s="88"/>
      <c r="BB17" s="88"/>
      <c r="BC17" s="88"/>
      <c r="BD17" s="88"/>
      <c r="BE17" s="89"/>
      <c r="BF17" s="57">
        <f t="shared" ref="BF17:BF58" si="19">V17+AU17</f>
        <v>60</v>
      </c>
    </row>
    <row r="18" spans="1:58" ht="18.75" customHeight="1" thickBot="1">
      <c r="A18" s="284"/>
      <c r="B18" s="253"/>
      <c r="C18" s="273"/>
      <c r="D18" s="71" t="s">
        <v>18</v>
      </c>
      <c r="E18" s="73">
        <f>E22+E24</f>
        <v>0</v>
      </c>
      <c r="F18" s="73">
        <f t="shared" ref="F18:K18" si="20">F22+F24</f>
        <v>0</v>
      </c>
      <c r="G18" s="73">
        <f t="shared" si="20"/>
        <v>0</v>
      </c>
      <c r="H18" s="73">
        <f t="shared" si="20"/>
        <v>0</v>
      </c>
      <c r="I18" s="73">
        <f t="shared" si="20"/>
        <v>0</v>
      </c>
      <c r="J18" s="73">
        <f t="shared" si="20"/>
        <v>0</v>
      </c>
      <c r="K18" s="73">
        <f t="shared" si="20"/>
        <v>0</v>
      </c>
      <c r="L18" s="73">
        <f t="shared" ref="L18:U18" si="21">L22+L24</f>
        <v>0</v>
      </c>
      <c r="M18" s="73">
        <f t="shared" si="21"/>
        <v>0</v>
      </c>
      <c r="N18" s="73">
        <f t="shared" si="21"/>
        <v>0</v>
      </c>
      <c r="O18" s="73">
        <f t="shared" si="21"/>
        <v>0</v>
      </c>
      <c r="P18" s="73">
        <f t="shared" si="21"/>
        <v>0</v>
      </c>
      <c r="Q18" s="73">
        <f t="shared" si="21"/>
        <v>0</v>
      </c>
      <c r="R18" s="73">
        <f t="shared" si="21"/>
        <v>0</v>
      </c>
      <c r="S18" s="73">
        <f t="shared" si="21"/>
        <v>0</v>
      </c>
      <c r="T18" s="73">
        <f t="shared" si="21"/>
        <v>0</v>
      </c>
      <c r="U18" s="73">
        <f t="shared" si="21"/>
        <v>0</v>
      </c>
      <c r="V18" s="58">
        <f t="shared" si="7"/>
        <v>0</v>
      </c>
      <c r="W18" s="58"/>
      <c r="X18" s="73">
        <f t="shared" ref="X18" si="22">X22+X24</f>
        <v>0</v>
      </c>
      <c r="Y18" s="73">
        <f t="shared" si="14"/>
        <v>0</v>
      </c>
      <c r="Z18" s="73">
        <f t="shared" si="14"/>
        <v>0</v>
      </c>
      <c r="AA18" s="73">
        <f t="shared" si="14"/>
        <v>0</v>
      </c>
      <c r="AB18" s="73">
        <f t="shared" si="14"/>
        <v>0</v>
      </c>
      <c r="AC18" s="73">
        <f t="shared" si="14"/>
        <v>0</v>
      </c>
      <c r="AD18" s="73">
        <f t="shared" si="14"/>
        <v>0</v>
      </c>
      <c r="AE18" s="73">
        <f t="shared" si="14"/>
        <v>0</v>
      </c>
      <c r="AF18" s="73">
        <f t="shared" si="14"/>
        <v>0</v>
      </c>
      <c r="AG18" s="84">
        <f t="shared" ref="AG18" si="23">AG22+AG24</f>
        <v>0</v>
      </c>
      <c r="AH18" s="84">
        <f t="shared" si="14"/>
        <v>0</v>
      </c>
      <c r="AI18" s="84">
        <f t="shared" si="14"/>
        <v>0</v>
      </c>
      <c r="AJ18" s="84">
        <f t="shared" si="14"/>
        <v>0</v>
      </c>
      <c r="AK18" s="84">
        <f t="shared" ref="AK18" si="24">AK22+AK24</f>
        <v>0</v>
      </c>
      <c r="AL18" s="157">
        <f t="shared" si="14"/>
        <v>0</v>
      </c>
      <c r="AM18" s="157">
        <f t="shared" si="14"/>
        <v>0</v>
      </c>
      <c r="AN18" s="157">
        <f t="shared" si="14"/>
        <v>0</v>
      </c>
      <c r="AO18" s="157">
        <f t="shared" si="18"/>
        <v>0</v>
      </c>
      <c r="AP18" s="112">
        <f t="shared" si="18"/>
        <v>0</v>
      </c>
      <c r="AQ18" s="112">
        <f t="shared" si="18"/>
        <v>0</v>
      </c>
      <c r="AR18" s="112">
        <f t="shared" si="18"/>
        <v>0</v>
      </c>
      <c r="AS18" s="112">
        <f t="shared" si="18"/>
        <v>0</v>
      </c>
      <c r="AT18" s="112"/>
      <c r="AU18" s="112">
        <v>0</v>
      </c>
      <c r="AV18" s="100">
        <f t="shared" si="10"/>
        <v>0</v>
      </c>
      <c r="AW18" s="88"/>
      <c r="AX18" s="88"/>
      <c r="AY18" s="88"/>
      <c r="AZ18" s="88"/>
      <c r="BA18" s="88"/>
      <c r="BB18" s="88"/>
      <c r="BC18" s="88"/>
      <c r="BD18" s="88"/>
      <c r="BE18" s="89"/>
      <c r="BF18" s="57">
        <f t="shared" si="19"/>
        <v>0</v>
      </c>
    </row>
    <row r="19" spans="1:58" ht="18" hidden="1" customHeight="1" thickBot="1">
      <c r="A19" s="284"/>
      <c r="B19" s="205"/>
      <c r="C19" s="265"/>
      <c r="D19" s="34" t="s">
        <v>17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83"/>
      <c r="S19" s="83"/>
      <c r="T19" s="83"/>
      <c r="U19" s="101"/>
      <c r="V19" s="58">
        <f t="shared" si="7"/>
        <v>0</v>
      </c>
      <c r="W19" s="58"/>
      <c r="X19" s="83"/>
      <c r="Y19" s="69"/>
      <c r="Z19" s="69"/>
      <c r="AA19" s="69"/>
      <c r="AB19" s="69"/>
      <c r="AC19" s="69"/>
      <c r="AD19" s="69"/>
      <c r="AE19" s="69"/>
      <c r="AF19" s="69"/>
      <c r="AG19" s="69"/>
      <c r="AH19" s="87"/>
      <c r="AI19" s="87"/>
      <c r="AJ19" s="87"/>
      <c r="AK19" s="100"/>
      <c r="AL19" s="157"/>
      <c r="AM19" s="157"/>
      <c r="AN19" s="157"/>
      <c r="AO19" s="157"/>
      <c r="AP19" s="113"/>
      <c r="AQ19" s="112"/>
      <c r="AR19" s="112"/>
      <c r="AS19" s="112"/>
      <c r="AT19" s="112"/>
      <c r="AU19" s="112">
        <f t="shared" ref="AU19:AU31" si="25">SUM(X19:AT19)</f>
        <v>0</v>
      </c>
      <c r="AV19" s="100">
        <f t="shared" si="10"/>
        <v>0</v>
      </c>
      <c r="AW19" s="88"/>
      <c r="AX19" s="88"/>
      <c r="AY19" s="88"/>
      <c r="AZ19" s="88"/>
      <c r="BA19" s="88"/>
      <c r="BB19" s="88"/>
      <c r="BC19" s="88"/>
      <c r="BD19" s="88"/>
      <c r="BE19" s="89"/>
      <c r="BF19" s="57">
        <f t="shared" si="19"/>
        <v>0</v>
      </c>
    </row>
    <row r="20" spans="1:58" ht="18" hidden="1" customHeight="1" thickBot="1">
      <c r="A20" s="284"/>
      <c r="B20" s="196"/>
      <c r="C20" s="276"/>
      <c r="D20" s="34" t="s">
        <v>18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83"/>
      <c r="S20" s="83"/>
      <c r="T20" s="83"/>
      <c r="U20" s="101"/>
      <c r="V20" s="58">
        <f t="shared" si="7"/>
        <v>0</v>
      </c>
      <c r="W20" s="58"/>
      <c r="X20" s="83"/>
      <c r="Y20" s="69"/>
      <c r="Z20" s="69"/>
      <c r="AA20" s="69"/>
      <c r="AB20" s="69"/>
      <c r="AC20" s="69"/>
      <c r="AD20" s="69"/>
      <c r="AE20" s="69"/>
      <c r="AF20" s="69"/>
      <c r="AG20" s="69"/>
      <c r="AH20" s="87"/>
      <c r="AI20" s="87"/>
      <c r="AJ20" s="87"/>
      <c r="AK20" s="100"/>
      <c r="AL20" s="157"/>
      <c r="AM20" s="157"/>
      <c r="AN20" s="157"/>
      <c r="AO20" s="157"/>
      <c r="AP20" s="113"/>
      <c r="AQ20" s="112"/>
      <c r="AR20" s="112"/>
      <c r="AS20" s="112"/>
      <c r="AT20" s="112"/>
      <c r="AU20" s="112">
        <f t="shared" si="25"/>
        <v>0</v>
      </c>
      <c r="AV20" s="100">
        <f t="shared" si="10"/>
        <v>0</v>
      </c>
      <c r="AW20" s="88"/>
      <c r="AX20" s="88"/>
      <c r="AY20" s="88"/>
      <c r="AZ20" s="88"/>
      <c r="BA20" s="88"/>
      <c r="BB20" s="88"/>
      <c r="BC20" s="88"/>
      <c r="BD20" s="88"/>
      <c r="BE20" s="89"/>
      <c r="BF20" s="57">
        <f t="shared" si="19"/>
        <v>0</v>
      </c>
    </row>
    <row r="21" spans="1:58" ht="15.75" thickBot="1">
      <c r="A21" s="284"/>
      <c r="B21" s="205" t="s">
        <v>24</v>
      </c>
      <c r="C21" s="265" t="s">
        <v>138</v>
      </c>
      <c r="D21" s="34" t="s">
        <v>17</v>
      </c>
      <c r="E21" s="69">
        <v>2</v>
      </c>
      <c r="F21" s="69">
        <v>2</v>
      </c>
      <c r="G21" s="69">
        <v>2</v>
      </c>
      <c r="H21" s="69">
        <v>2</v>
      </c>
      <c r="I21" s="69">
        <v>2</v>
      </c>
      <c r="J21" s="69">
        <v>2</v>
      </c>
      <c r="K21" s="69">
        <v>2</v>
      </c>
      <c r="L21" s="69">
        <v>2</v>
      </c>
      <c r="M21" s="69">
        <v>2</v>
      </c>
      <c r="N21" s="69">
        <v>2</v>
      </c>
      <c r="O21" s="69">
        <v>2</v>
      </c>
      <c r="P21" s="69">
        <v>2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58">
        <f t="shared" si="7"/>
        <v>24</v>
      </c>
      <c r="W21" s="58"/>
      <c r="X21" s="74">
        <v>4</v>
      </c>
      <c r="Y21" s="74">
        <v>2</v>
      </c>
      <c r="Z21" s="74">
        <v>4</v>
      </c>
      <c r="AA21" s="74">
        <v>2</v>
      </c>
      <c r="AB21" s="74">
        <v>4</v>
      </c>
      <c r="AC21" s="74">
        <v>4</v>
      </c>
      <c r="AD21" s="74">
        <v>4</v>
      </c>
      <c r="AE21" s="74">
        <v>2</v>
      </c>
      <c r="AF21" s="74">
        <v>4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157">
        <v>0</v>
      </c>
      <c r="AM21" s="157">
        <v>0</v>
      </c>
      <c r="AN21" s="157">
        <v>0</v>
      </c>
      <c r="AO21" s="157">
        <v>0</v>
      </c>
      <c r="AP21" s="113"/>
      <c r="AQ21" s="112"/>
      <c r="AR21" s="112"/>
      <c r="AS21" s="112"/>
      <c r="AT21" s="112"/>
      <c r="AU21" s="112">
        <v>0</v>
      </c>
      <c r="AV21" s="100">
        <f t="shared" si="10"/>
        <v>30</v>
      </c>
      <c r="AW21" s="88"/>
      <c r="AX21" s="88"/>
      <c r="AY21" s="88"/>
      <c r="AZ21" s="88"/>
      <c r="BA21" s="88"/>
      <c r="BB21" s="88"/>
      <c r="BC21" s="88"/>
      <c r="BD21" s="88"/>
      <c r="BE21" s="89"/>
      <c r="BF21" s="57">
        <f t="shared" si="19"/>
        <v>24</v>
      </c>
    </row>
    <row r="22" spans="1:58" ht="15.75" thickBot="1">
      <c r="A22" s="284"/>
      <c r="B22" s="196"/>
      <c r="C22" s="276"/>
      <c r="D22" s="34" t="s">
        <v>18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58">
        <f t="shared" si="7"/>
        <v>0</v>
      </c>
      <c r="W22" s="58"/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157">
        <v>0</v>
      </c>
      <c r="AM22" s="157">
        <v>0</v>
      </c>
      <c r="AN22" s="157">
        <v>0</v>
      </c>
      <c r="AO22" s="157">
        <v>0</v>
      </c>
      <c r="AP22" s="113"/>
      <c r="AQ22" s="112"/>
      <c r="AR22" s="112"/>
      <c r="AS22" s="112"/>
      <c r="AT22" s="112"/>
      <c r="AU22" s="112">
        <v>0</v>
      </c>
      <c r="AV22" s="100">
        <f t="shared" si="10"/>
        <v>0</v>
      </c>
      <c r="AW22" s="88"/>
      <c r="AX22" s="88"/>
      <c r="AY22" s="88"/>
      <c r="AZ22" s="88"/>
      <c r="BA22" s="88"/>
      <c r="BB22" s="88"/>
      <c r="BC22" s="88"/>
      <c r="BD22" s="88"/>
      <c r="BE22" s="89"/>
      <c r="BF22" s="57">
        <f t="shared" si="19"/>
        <v>0</v>
      </c>
    </row>
    <row r="23" spans="1:58" ht="15.75" thickBot="1">
      <c r="A23" s="284"/>
      <c r="B23" s="205" t="s">
        <v>25</v>
      </c>
      <c r="C23" s="265" t="s">
        <v>49</v>
      </c>
      <c r="D23" s="34" t="s">
        <v>17</v>
      </c>
      <c r="E23" s="69">
        <v>4</v>
      </c>
      <c r="F23" s="69">
        <v>2</v>
      </c>
      <c r="G23" s="69">
        <v>4</v>
      </c>
      <c r="H23" s="69">
        <v>2</v>
      </c>
      <c r="I23" s="69">
        <v>4</v>
      </c>
      <c r="J23" s="69">
        <v>2</v>
      </c>
      <c r="K23" s="69">
        <v>4</v>
      </c>
      <c r="L23" s="69">
        <v>2</v>
      </c>
      <c r="M23" s="69">
        <v>4</v>
      </c>
      <c r="N23" s="69">
        <v>2</v>
      </c>
      <c r="O23" s="69">
        <v>4</v>
      </c>
      <c r="P23" s="69">
        <v>2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58">
        <f t="shared" si="7"/>
        <v>36</v>
      </c>
      <c r="W23" s="58"/>
      <c r="X23" s="74">
        <v>4</v>
      </c>
      <c r="Y23" s="74">
        <v>4</v>
      </c>
      <c r="Z23" s="74">
        <v>2</v>
      </c>
      <c r="AA23" s="74">
        <v>4</v>
      </c>
      <c r="AB23" s="74">
        <v>2</v>
      </c>
      <c r="AC23" s="74">
        <v>4</v>
      </c>
      <c r="AD23" s="74">
        <v>4</v>
      </c>
      <c r="AE23" s="74">
        <v>4</v>
      </c>
      <c r="AF23" s="74">
        <v>2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157">
        <v>0</v>
      </c>
      <c r="AM23" s="157">
        <v>0</v>
      </c>
      <c r="AN23" s="157">
        <v>0</v>
      </c>
      <c r="AO23" s="157">
        <v>0</v>
      </c>
      <c r="AP23" s="113"/>
      <c r="AQ23" s="112"/>
      <c r="AR23" s="112"/>
      <c r="AS23" s="112"/>
      <c r="AT23" s="112"/>
      <c r="AU23" s="112">
        <v>0</v>
      </c>
      <c r="AV23" s="100">
        <f t="shared" si="10"/>
        <v>30</v>
      </c>
      <c r="AW23" s="88"/>
      <c r="AX23" s="88"/>
      <c r="AY23" s="88"/>
      <c r="AZ23" s="88"/>
      <c r="BA23" s="88"/>
      <c r="BB23" s="88"/>
      <c r="BC23" s="88"/>
      <c r="BD23" s="88"/>
      <c r="BE23" s="89"/>
      <c r="BF23" s="57">
        <f t="shared" si="19"/>
        <v>36</v>
      </c>
    </row>
    <row r="24" spans="1:58" ht="18.75" customHeight="1" thickBot="1">
      <c r="A24" s="284"/>
      <c r="B24" s="206"/>
      <c r="C24" s="281"/>
      <c r="D24" s="34" t="s">
        <v>18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58">
        <f t="shared" si="7"/>
        <v>0</v>
      </c>
      <c r="W24" s="58"/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157">
        <v>0</v>
      </c>
      <c r="AM24" s="157">
        <v>0</v>
      </c>
      <c r="AN24" s="157">
        <v>0</v>
      </c>
      <c r="AO24" s="157">
        <v>0</v>
      </c>
      <c r="AP24" s="113"/>
      <c r="AQ24" s="112"/>
      <c r="AR24" s="112"/>
      <c r="AS24" s="112"/>
      <c r="AT24" s="112"/>
      <c r="AU24" s="112">
        <v>0</v>
      </c>
      <c r="AV24" s="100">
        <f t="shared" si="10"/>
        <v>0</v>
      </c>
      <c r="AW24" s="88"/>
      <c r="AX24" s="88"/>
      <c r="AY24" s="88"/>
      <c r="AZ24" s="88"/>
      <c r="BA24" s="88"/>
      <c r="BB24" s="88"/>
      <c r="BC24" s="88"/>
      <c r="BD24" s="88"/>
      <c r="BE24" s="89"/>
      <c r="BF24" s="57">
        <f t="shared" si="19"/>
        <v>0</v>
      </c>
    </row>
    <row r="25" spans="1:58" ht="18" hidden="1" customHeight="1" thickBot="1">
      <c r="A25" s="284"/>
      <c r="B25" s="241"/>
      <c r="C25" s="265"/>
      <c r="D25" s="34" t="s">
        <v>17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83"/>
      <c r="S25" s="83"/>
      <c r="T25" s="83"/>
      <c r="U25" s="101"/>
      <c r="V25" s="58">
        <f t="shared" si="7"/>
        <v>0</v>
      </c>
      <c r="W25" s="58"/>
      <c r="X25" s="84"/>
      <c r="Y25" s="74"/>
      <c r="Z25" s="74"/>
      <c r="AA25" s="74"/>
      <c r="AB25" s="74"/>
      <c r="AC25" s="74"/>
      <c r="AD25" s="74"/>
      <c r="AE25" s="74"/>
      <c r="AF25" s="74"/>
      <c r="AG25" s="74"/>
      <c r="AH25" s="87"/>
      <c r="AI25" s="87"/>
      <c r="AJ25" s="87"/>
      <c r="AK25" s="100"/>
      <c r="AL25" s="87"/>
      <c r="AM25" s="87"/>
      <c r="AN25" s="87"/>
      <c r="AO25" s="87"/>
      <c r="AP25" s="113"/>
      <c r="AQ25" s="112"/>
      <c r="AR25" s="112"/>
      <c r="AS25" s="112"/>
      <c r="AT25" s="112"/>
      <c r="AU25" s="112">
        <f t="shared" si="25"/>
        <v>0</v>
      </c>
      <c r="AV25" s="100">
        <f t="shared" si="10"/>
        <v>0</v>
      </c>
      <c r="AW25" s="88"/>
      <c r="AX25" s="88"/>
      <c r="AY25" s="88"/>
      <c r="AZ25" s="88"/>
      <c r="BA25" s="88"/>
      <c r="BB25" s="88"/>
      <c r="BC25" s="88"/>
      <c r="BD25" s="88"/>
      <c r="BE25" s="89"/>
      <c r="BF25" s="57">
        <f t="shared" si="19"/>
        <v>0</v>
      </c>
    </row>
    <row r="26" spans="1:58" ht="18" hidden="1" customHeight="1" thickBot="1">
      <c r="A26" s="284"/>
      <c r="B26" s="245"/>
      <c r="C26" s="281"/>
      <c r="D26" s="34" t="s">
        <v>18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83"/>
      <c r="S26" s="83"/>
      <c r="T26" s="83"/>
      <c r="U26" s="101"/>
      <c r="V26" s="58">
        <f t="shared" si="7"/>
        <v>0</v>
      </c>
      <c r="W26" s="58"/>
      <c r="X26" s="84"/>
      <c r="Y26" s="74"/>
      <c r="Z26" s="74"/>
      <c r="AA26" s="74"/>
      <c r="AB26" s="74"/>
      <c r="AC26" s="74"/>
      <c r="AD26" s="74"/>
      <c r="AE26" s="74"/>
      <c r="AF26" s="74"/>
      <c r="AG26" s="74"/>
      <c r="AH26" s="87"/>
      <c r="AI26" s="87"/>
      <c r="AJ26" s="87"/>
      <c r="AK26" s="100"/>
      <c r="AL26" s="87"/>
      <c r="AM26" s="87"/>
      <c r="AN26" s="87"/>
      <c r="AO26" s="87"/>
      <c r="AP26" s="113"/>
      <c r="AQ26" s="112"/>
      <c r="AR26" s="112"/>
      <c r="AS26" s="112"/>
      <c r="AT26" s="112"/>
      <c r="AU26" s="112">
        <f t="shared" si="25"/>
        <v>0</v>
      </c>
      <c r="AV26" s="100">
        <f t="shared" si="10"/>
        <v>0</v>
      </c>
      <c r="AW26" s="88"/>
      <c r="AX26" s="88"/>
      <c r="AY26" s="88"/>
      <c r="AZ26" s="88"/>
      <c r="BA26" s="88"/>
      <c r="BB26" s="88"/>
      <c r="BC26" s="88"/>
      <c r="BD26" s="88"/>
      <c r="BE26" s="89"/>
      <c r="BF26" s="57">
        <f t="shared" si="19"/>
        <v>0</v>
      </c>
    </row>
    <row r="27" spans="1:58" ht="18" hidden="1" customHeight="1" thickBot="1">
      <c r="A27" s="284"/>
      <c r="B27" s="241"/>
      <c r="C27" s="265"/>
      <c r="D27" s="34" t="s">
        <v>17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83"/>
      <c r="S27" s="83"/>
      <c r="T27" s="83"/>
      <c r="U27" s="101"/>
      <c r="V27" s="58">
        <f t="shared" si="7"/>
        <v>0</v>
      </c>
      <c r="W27" s="58"/>
      <c r="X27" s="84"/>
      <c r="Y27" s="74"/>
      <c r="Z27" s="74"/>
      <c r="AA27" s="74"/>
      <c r="AB27" s="74"/>
      <c r="AC27" s="74"/>
      <c r="AD27" s="74"/>
      <c r="AE27" s="74"/>
      <c r="AF27" s="74"/>
      <c r="AG27" s="74"/>
      <c r="AH27" s="87"/>
      <c r="AI27" s="87"/>
      <c r="AJ27" s="87"/>
      <c r="AK27" s="100"/>
      <c r="AL27" s="87"/>
      <c r="AM27" s="87"/>
      <c r="AN27" s="87"/>
      <c r="AO27" s="87"/>
      <c r="AP27" s="113"/>
      <c r="AQ27" s="112"/>
      <c r="AR27" s="112"/>
      <c r="AS27" s="112"/>
      <c r="AT27" s="112"/>
      <c r="AU27" s="112">
        <f t="shared" si="25"/>
        <v>0</v>
      </c>
      <c r="AV27" s="100">
        <f t="shared" si="10"/>
        <v>0</v>
      </c>
      <c r="AW27" s="88"/>
      <c r="AX27" s="88"/>
      <c r="AY27" s="88"/>
      <c r="AZ27" s="88"/>
      <c r="BA27" s="88"/>
      <c r="BB27" s="88"/>
      <c r="BC27" s="88"/>
      <c r="BD27" s="88"/>
      <c r="BE27" s="89"/>
      <c r="BF27" s="57">
        <f t="shared" si="19"/>
        <v>0</v>
      </c>
    </row>
    <row r="28" spans="1:58" ht="18" hidden="1" customHeight="1" thickBot="1">
      <c r="A28" s="284"/>
      <c r="B28" s="245"/>
      <c r="C28" s="281"/>
      <c r="D28" s="34" t="s">
        <v>18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83"/>
      <c r="S28" s="83"/>
      <c r="T28" s="83"/>
      <c r="U28" s="101"/>
      <c r="V28" s="58">
        <f t="shared" si="7"/>
        <v>0</v>
      </c>
      <c r="W28" s="58"/>
      <c r="X28" s="84"/>
      <c r="Y28" s="74"/>
      <c r="Z28" s="74"/>
      <c r="AA28" s="74"/>
      <c r="AB28" s="74"/>
      <c r="AC28" s="74"/>
      <c r="AD28" s="74"/>
      <c r="AE28" s="74"/>
      <c r="AF28" s="74"/>
      <c r="AG28" s="74"/>
      <c r="AH28" s="87"/>
      <c r="AI28" s="87"/>
      <c r="AJ28" s="87"/>
      <c r="AK28" s="100"/>
      <c r="AL28" s="87"/>
      <c r="AM28" s="87"/>
      <c r="AN28" s="87"/>
      <c r="AO28" s="87"/>
      <c r="AP28" s="113"/>
      <c r="AQ28" s="112"/>
      <c r="AR28" s="112"/>
      <c r="AS28" s="112"/>
      <c r="AT28" s="112"/>
      <c r="AU28" s="112">
        <f t="shared" si="25"/>
        <v>0</v>
      </c>
      <c r="AV28" s="100">
        <f t="shared" si="10"/>
        <v>0</v>
      </c>
      <c r="AW28" s="88"/>
      <c r="AX28" s="88"/>
      <c r="AY28" s="88"/>
      <c r="AZ28" s="88"/>
      <c r="BA28" s="88"/>
      <c r="BB28" s="88"/>
      <c r="BC28" s="88"/>
      <c r="BD28" s="88"/>
      <c r="BE28" s="89"/>
      <c r="BF28" s="57">
        <f t="shared" si="19"/>
        <v>0</v>
      </c>
    </row>
    <row r="29" spans="1:58" ht="18" hidden="1" customHeight="1" thickBot="1">
      <c r="A29" s="284"/>
      <c r="B29" s="241"/>
      <c r="C29" s="265"/>
      <c r="D29" s="34" t="s">
        <v>17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83"/>
      <c r="S29" s="83"/>
      <c r="T29" s="83"/>
      <c r="U29" s="101"/>
      <c r="V29" s="58">
        <f t="shared" si="7"/>
        <v>0</v>
      </c>
      <c r="W29" s="58"/>
      <c r="X29" s="84"/>
      <c r="Y29" s="74"/>
      <c r="Z29" s="74"/>
      <c r="AA29" s="74"/>
      <c r="AB29" s="74"/>
      <c r="AC29" s="74"/>
      <c r="AD29" s="74"/>
      <c r="AE29" s="74"/>
      <c r="AF29" s="74"/>
      <c r="AG29" s="74"/>
      <c r="AH29" s="87"/>
      <c r="AI29" s="87"/>
      <c r="AJ29" s="87"/>
      <c r="AK29" s="100"/>
      <c r="AL29" s="87"/>
      <c r="AM29" s="87"/>
      <c r="AN29" s="87"/>
      <c r="AO29" s="87"/>
      <c r="AP29" s="113"/>
      <c r="AQ29" s="112"/>
      <c r="AR29" s="112"/>
      <c r="AS29" s="112"/>
      <c r="AT29" s="112"/>
      <c r="AU29" s="112">
        <f t="shared" si="25"/>
        <v>0</v>
      </c>
      <c r="AV29" s="100">
        <f t="shared" si="10"/>
        <v>0</v>
      </c>
      <c r="AW29" s="88"/>
      <c r="AX29" s="88"/>
      <c r="AY29" s="88"/>
      <c r="AZ29" s="88"/>
      <c r="BA29" s="88"/>
      <c r="BB29" s="88"/>
      <c r="BC29" s="88"/>
      <c r="BD29" s="88"/>
      <c r="BE29" s="89"/>
      <c r="BF29" s="57">
        <f t="shared" si="19"/>
        <v>0</v>
      </c>
    </row>
    <row r="30" spans="1:58" ht="18" hidden="1" customHeight="1" thickBot="1">
      <c r="A30" s="284"/>
      <c r="B30" s="245"/>
      <c r="C30" s="281"/>
      <c r="D30" s="34" t="s">
        <v>18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83"/>
      <c r="S30" s="83"/>
      <c r="T30" s="83"/>
      <c r="U30" s="101"/>
      <c r="V30" s="58">
        <f t="shared" si="7"/>
        <v>0</v>
      </c>
      <c r="W30" s="58"/>
      <c r="X30" s="84"/>
      <c r="Y30" s="74"/>
      <c r="Z30" s="74"/>
      <c r="AA30" s="74"/>
      <c r="AB30" s="74"/>
      <c r="AC30" s="74"/>
      <c r="AD30" s="74"/>
      <c r="AE30" s="74"/>
      <c r="AF30" s="74"/>
      <c r="AG30" s="74"/>
      <c r="AH30" s="87"/>
      <c r="AI30" s="87"/>
      <c r="AJ30" s="87"/>
      <c r="AK30" s="100"/>
      <c r="AL30" s="87"/>
      <c r="AM30" s="87"/>
      <c r="AN30" s="87"/>
      <c r="AO30" s="87"/>
      <c r="AP30" s="113"/>
      <c r="AQ30" s="112"/>
      <c r="AR30" s="112"/>
      <c r="AS30" s="112"/>
      <c r="AT30" s="112"/>
      <c r="AU30" s="112">
        <f t="shared" si="25"/>
        <v>0</v>
      </c>
      <c r="AV30" s="100">
        <f t="shared" si="10"/>
        <v>0</v>
      </c>
      <c r="AW30" s="88"/>
      <c r="AX30" s="88"/>
      <c r="AY30" s="88"/>
      <c r="AZ30" s="88"/>
      <c r="BA30" s="88"/>
      <c r="BB30" s="88"/>
      <c r="BC30" s="88"/>
      <c r="BD30" s="88"/>
      <c r="BE30" s="89"/>
      <c r="BF30" s="57">
        <f t="shared" si="19"/>
        <v>0</v>
      </c>
    </row>
    <row r="31" spans="1:58" ht="18" hidden="1" customHeight="1" thickBot="1">
      <c r="A31" s="284"/>
      <c r="B31" s="138"/>
      <c r="C31" s="142"/>
      <c r="D31" s="170" t="s">
        <v>17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159"/>
      <c r="T31" s="159"/>
      <c r="U31" s="160"/>
      <c r="V31" s="161">
        <f t="shared" si="7"/>
        <v>0</v>
      </c>
      <c r="W31" s="161"/>
      <c r="X31" s="162"/>
      <c r="Y31" s="163"/>
      <c r="Z31" s="163"/>
      <c r="AA31" s="163"/>
      <c r="AB31" s="163"/>
      <c r="AC31" s="163"/>
      <c r="AD31" s="163"/>
      <c r="AE31" s="163"/>
      <c r="AF31" s="163"/>
      <c r="AG31" s="163"/>
      <c r="AH31" s="164"/>
      <c r="AI31" s="164"/>
      <c r="AJ31" s="164"/>
      <c r="AK31" s="165"/>
      <c r="AL31" s="164"/>
      <c r="AM31" s="164"/>
      <c r="AN31" s="164"/>
      <c r="AO31" s="164"/>
      <c r="AP31" s="166"/>
      <c r="AQ31" s="167"/>
      <c r="AR31" s="167"/>
      <c r="AS31" s="167"/>
      <c r="AT31" s="167"/>
      <c r="AU31" s="167">
        <f t="shared" si="25"/>
        <v>0</v>
      </c>
      <c r="AV31" s="165">
        <f t="shared" si="10"/>
        <v>0</v>
      </c>
      <c r="AW31" s="88"/>
      <c r="AX31" s="88"/>
      <c r="AY31" s="88"/>
      <c r="AZ31" s="88"/>
      <c r="BA31" s="88"/>
      <c r="BB31" s="88"/>
      <c r="BC31" s="88"/>
      <c r="BD31" s="88"/>
      <c r="BE31" s="89"/>
      <c r="BF31" s="57">
        <f t="shared" si="19"/>
        <v>0</v>
      </c>
    </row>
    <row r="32" spans="1:58" ht="18" customHeight="1" thickBot="1">
      <c r="A32" s="284"/>
      <c r="B32" s="144" t="s">
        <v>190</v>
      </c>
      <c r="C32" s="145" t="s">
        <v>191</v>
      </c>
      <c r="D32" s="172"/>
      <c r="E32" s="169"/>
      <c r="F32" s="168"/>
      <c r="G32" s="169"/>
      <c r="H32" s="168"/>
      <c r="I32" s="169"/>
      <c r="J32" s="168"/>
      <c r="K32" s="169"/>
      <c r="L32" s="168"/>
      <c r="M32" s="169"/>
      <c r="N32" s="168"/>
      <c r="O32" s="169"/>
      <c r="P32" s="168"/>
      <c r="Q32" s="169"/>
      <c r="R32" s="168"/>
      <c r="S32" s="169"/>
      <c r="T32" s="168"/>
      <c r="U32" s="169"/>
      <c r="V32" s="168"/>
      <c r="W32" s="169"/>
      <c r="X32" s="173">
        <f>X33</f>
        <v>6</v>
      </c>
      <c r="Y32" s="173">
        <f t="shared" ref="Y32:AV32" si="26">Y33</f>
        <v>6</v>
      </c>
      <c r="Z32" s="173">
        <f t="shared" si="26"/>
        <v>6</v>
      </c>
      <c r="AA32" s="173">
        <f t="shared" si="26"/>
        <v>6</v>
      </c>
      <c r="AB32" s="173">
        <f t="shared" si="26"/>
        <v>6</v>
      </c>
      <c r="AC32" s="173">
        <f t="shared" si="26"/>
        <v>6</v>
      </c>
      <c r="AD32" s="173">
        <f t="shared" si="26"/>
        <v>6</v>
      </c>
      <c r="AE32" s="173">
        <f t="shared" si="26"/>
        <v>6</v>
      </c>
      <c r="AF32" s="173">
        <f t="shared" si="26"/>
        <v>6</v>
      </c>
      <c r="AG32" s="173">
        <f t="shared" si="26"/>
        <v>0</v>
      </c>
      <c r="AH32" s="173">
        <f t="shared" si="26"/>
        <v>0</v>
      </c>
      <c r="AI32" s="173">
        <f t="shared" si="26"/>
        <v>0</v>
      </c>
      <c r="AJ32" s="173">
        <f t="shared" si="26"/>
        <v>0</v>
      </c>
      <c r="AK32" s="173">
        <f t="shared" si="26"/>
        <v>0</v>
      </c>
      <c r="AL32" s="173">
        <f t="shared" si="26"/>
        <v>0</v>
      </c>
      <c r="AM32" s="173">
        <f t="shared" si="26"/>
        <v>0</v>
      </c>
      <c r="AN32" s="173">
        <f t="shared" si="26"/>
        <v>0</v>
      </c>
      <c r="AO32" s="173">
        <f t="shared" si="26"/>
        <v>0</v>
      </c>
      <c r="AP32" s="173">
        <f t="shared" si="26"/>
        <v>0</v>
      </c>
      <c r="AQ32" s="173">
        <f t="shared" si="26"/>
        <v>0</v>
      </c>
      <c r="AR32" s="173">
        <f t="shared" si="26"/>
        <v>0</v>
      </c>
      <c r="AS32" s="173">
        <f t="shared" si="26"/>
        <v>0</v>
      </c>
      <c r="AT32" s="173">
        <f t="shared" si="26"/>
        <v>0</v>
      </c>
      <c r="AU32" s="173">
        <f t="shared" si="26"/>
        <v>0</v>
      </c>
      <c r="AV32" s="100">
        <f t="shared" si="26"/>
        <v>54</v>
      </c>
      <c r="AW32" s="88"/>
      <c r="AX32" s="88"/>
      <c r="AY32" s="88"/>
      <c r="AZ32" s="88"/>
      <c r="BA32" s="88"/>
      <c r="BB32" s="88"/>
      <c r="BC32" s="88"/>
      <c r="BD32" s="88"/>
      <c r="BE32" s="89"/>
      <c r="BF32" s="57"/>
    </row>
    <row r="33" spans="1:58" ht="18" customHeight="1" thickBot="1">
      <c r="A33" s="284"/>
      <c r="B33" s="205" t="s">
        <v>192</v>
      </c>
      <c r="C33" s="265" t="s">
        <v>193</v>
      </c>
      <c r="D33" s="171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58"/>
      <c r="W33" s="58"/>
      <c r="X33" s="69">
        <v>6</v>
      </c>
      <c r="Y33" s="74">
        <v>6</v>
      </c>
      <c r="Z33" s="74">
        <v>6</v>
      </c>
      <c r="AA33" s="74">
        <v>6</v>
      </c>
      <c r="AB33" s="74">
        <v>6</v>
      </c>
      <c r="AC33" s="74">
        <v>6</v>
      </c>
      <c r="AD33" s="74">
        <v>6</v>
      </c>
      <c r="AE33" s="74">
        <v>6</v>
      </c>
      <c r="AF33" s="74">
        <v>6</v>
      </c>
      <c r="AG33" s="84"/>
      <c r="AH33" s="84"/>
      <c r="AI33" s="84"/>
      <c r="AJ33" s="84"/>
      <c r="AK33" s="84"/>
      <c r="AL33" s="87"/>
      <c r="AM33" s="87"/>
      <c r="AN33" s="87"/>
      <c r="AO33" s="87"/>
      <c r="AP33" s="113"/>
      <c r="AQ33" s="112"/>
      <c r="AR33" s="112"/>
      <c r="AS33" s="112"/>
      <c r="AT33" s="112"/>
      <c r="AU33" s="112"/>
      <c r="AV33" s="100">
        <f t="shared" si="10"/>
        <v>54</v>
      </c>
      <c r="AW33" s="88"/>
      <c r="AX33" s="88"/>
      <c r="AY33" s="88"/>
      <c r="AZ33" s="88"/>
      <c r="BA33" s="88"/>
      <c r="BB33" s="88"/>
      <c r="BC33" s="88"/>
      <c r="BD33" s="88"/>
      <c r="BE33" s="89"/>
      <c r="BF33" s="57"/>
    </row>
    <row r="34" spans="1:58" ht="18" customHeight="1" thickBot="1">
      <c r="A34" s="284"/>
      <c r="B34" s="287"/>
      <c r="C34" s="281"/>
      <c r="D34" s="34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58"/>
      <c r="W34" s="58"/>
      <c r="X34" s="69"/>
      <c r="Y34" s="74"/>
      <c r="Z34" s="74"/>
      <c r="AA34" s="74"/>
      <c r="AB34" s="74"/>
      <c r="AC34" s="74"/>
      <c r="AD34" s="74"/>
      <c r="AE34" s="69"/>
      <c r="AF34" s="69"/>
      <c r="AG34" s="84"/>
      <c r="AH34" s="84"/>
      <c r="AI34" s="84"/>
      <c r="AJ34" s="84"/>
      <c r="AK34" s="84"/>
      <c r="AL34" s="87"/>
      <c r="AM34" s="87"/>
      <c r="AN34" s="87"/>
      <c r="AO34" s="87"/>
      <c r="AP34" s="113"/>
      <c r="AQ34" s="112"/>
      <c r="AR34" s="112"/>
      <c r="AS34" s="112"/>
      <c r="AT34" s="112"/>
      <c r="AU34" s="112"/>
      <c r="AV34" s="100">
        <f t="shared" si="10"/>
        <v>0</v>
      </c>
      <c r="AW34" s="88"/>
      <c r="AX34" s="88"/>
      <c r="AY34" s="88"/>
      <c r="AZ34" s="88"/>
      <c r="BA34" s="88"/>
      <c r="BB34" s="88"/>
      <c r="BC34" s="88"/>
      <c r="BD34" s="88"/>
      <c r="BE34" s="89"/>
      <c r="BF34" s="57"/>
    </row>
    <row r="35" spans="1:58" ht="15.75" thickBot="1">
      <c r="A35" s="284"/>
      <c r="B35" s="262" t="s">
        <v>48</v>
      </c>
      <c r="C35" s="283" t="s">
        <v>27</v>
      </c>
      <c r="D35" s="71" t="s">
        <v>17</v>
      </c>
      <c r="E35" s="72">
        <f t="shared" ref="E35:U35" si="27">E37+E48</f>
        <v>30</v>
      </c>
      <c r="F35" s="72">
        <f t="shared" si="27"/>
        <v>32</v>
      </c>
      <c r="G35" s="72">
        <f t="shared" si="27"/>
        <v>30</v>
      </c>
      <c r="H35" s="72">
        <f t="shared" si="27"/>
        <v>32</v>
      </c>
      <c r="I35" s="72">
        <f t="shared" si="27"/>
        <v>30</v>
      </c>
      <c r="J35" s="72">
        <f t="shared" si="27"/>
        <v>32</v>
      </c>
      <c r="K35" s="72">
        <f t="shared" si="27"/>
        <v>30</v>
      </c>
      <c r="L35" s="72">
        <f t="shared" si="27"/>
        <v>32</v>
      </c>
      <c r="M35" s="72">
        <f t="shared" si="27"/>
        <v>30</v>
      </c>
      <c r="N35" s="72">
        <f t="shared" si="27"/>
        <v>32</v>
      </c>
      <c r="O35" s="72">
        <f t="shared" si="27"/>
        <v>30</v>
      </c>
      <c r="P35" s="72">
        <f t="shared" si="27"/>
        <v>32</v>
      </c>
      <c r="Q35" s="72">
        <f t="shared" si="27"/>
        <v>36</v>
      </c>
      <c r="R35" s="72">
        <f t="shared" si="27"/>
        <v>36</v>
      </c>
      <c r="S35" s="72">
        <f t="shared" si="27"/>
        <v>36</v>
      </c>
      <c r="T35" s="72">
        <f t="shared" si="27"/>
        <v>36</v>
      </c>
      <c r="U35" s="72">
        <f t="shared" si="27"/>
        <v>16</v>
      </c>
      <c r="V35" s="58">
        <f t="shared" si="7"/>
        <v>532</v>
      </c>
      <c r="W35" s="58"/>
      <c r="X35" s="73">
        <f t="shared" ref="X35:AG35" si="28">X37+X48</f>
        <v>22</v>
      </c>
      <c r="Y35" s="73">
        <f t="shared" si="28"/>
        <v>22</v>
      </c>
      <c r="Z35" s="73">
        <f t="shared" si="28"/>
        <v>22</v>
      </c>
      <c r="AA35" s="73">
        <f t="shared" si="28"/>
        <v>22</v>
      </c>
      <c r="AB35" s="73">
        <f t="shared" si="28"/>
        <v>22</v>
      </c>
      <c r="AC35" s="73">
        <f t="shared" si="28"/>
        <v>20</v>
      </c>
      <c r="AD35" s="73">
        <f t="shared" si="28"/>
        <v>22</v>
      </c>
      <c r="AE35" s="73">
        <f t="shared" si="28"/>
        <v>22</v>
      </c>
      <c r="AF35" s="73">
        <f t="shared" si="28"/>
        <v>24</v>
      </c>
      <c r="AG35" s="73">
        <f t="shared" si="28"/>
        <v>36</v>
      </c>
      <c r="AH35" s="73">
        <f t="shared" ref="AH35:AT35" si="29">AH37+AH48</f>
        <v>36</v>
      </c>
      <c r="AI35" s="73">
        <f t="shared" si="29"/>
        <v>36</v>
      </c>
      <c r="AJ35" s="73">
        <f t="shared" si="29"/>
        <v>36</v>
      </c>
      <c r="AK35" s="73">
        <f t="shared" si="29"/>
        <v>36</v>
      </c>
      <c r="AL35" s="73">
        <f t="shared" si="29"/>
        <v>36</v>
      </c>
      <c r="AM35" s="73">
        <f t="shared" si="29"/>
        <v>36</v>
      </c>
      <c r="AN35" s="73">
        <f t="shared" si="29"/>
        <v>36</v>
      </c>
      <c r="AO35" s="73">
        <f t="shared" si="29"/>
        <v>36</v>
      </c>
      <c r="AP35" s="73">
        <f t="shared" si="29"/>
        <v>36</v>
      </c>
      <c r="AQ35" s="73">
        <f t="shared" si="29"/>
        <v>36</v>
      </c>
      <c r="AR35" s="73">
        <f t="shared" si="29"/>
        <v>36</v>
      </c>
      <c r="AS35" s="73">
        <f t="shared" si="29"/>
        <v>36</v>
      </c>
      <c r="AT35" s="73">
        <f t="shared" si="29"/>
        <v>36</v>
      </c>
      <c r="AU35" s="73">
        <v>0</v>
      </c>
      <c r="AV35" s="100">
        <f t="shared" si="10"/>
        <v>702</v>
      </c>
      <c r="AW35" s="88"/>
      <c r="AX35" s="88"/>
      <c r="AY35" s="88"/>
      <c r="AZ35" s="88"/>
      <c r="BA35" s="88"/>
      <c r="BB35" s="88"/>
      <c r="BC35" s="88"/>
      <c r="BD35" s="88"/>
      <c r="BE35" s="89"/>
      <c r="BF35" s="57">
        <f t="shared" si="19"/>
        <v>532</v>
      </c>
    </row>
    <row r="36" spans="1:58" ht="15.75" thickBot="1">
      <c r="A36" s="284"/>
      <c r="B36" s="253"/>
      <c r="C36" s="273"/>
      <c r="D36" s="71" t="s">
        <v>18</v>
      </c>
      <c r="E36" s="72">
        <f t="shared" ref="E36:U36" si="30">E38+E49</f>
        <v>0</v>
      </c>
      <c r="F36" s="72">
        <f t="shared" si="30"/>
        <v>0</v>
      </c>
      <c r="G36" s="72">
        <f t="shared" si="30"/>
        <v>0</v>
      </c>
      <c r="H36" s="72">
        <f t="shared" si="30"/>
        <v>0</v>
      </c>
      <c r="I36" s="72">
        <f t="shared" si="30"/>
        <v>0</v>
      </c>
      <c r="J36" s="72">
        <f t="shared" si="30"/>
        <v>0</v>
      </c>
      <c r="K36" s="72">
        <f t="shared" si="30"/>
        <v>0</v>
      </c>
      <c r="L36" s="72">
        <f t="shared" si="30"/>
        <v>0</v>
      </c>
      <c r="M36" s="72">
        <f t="shared" si="30"/>
        <v>0</v>
      </c>
      <c r="N36" s="72">
        <f t="shared" si="30"/>
        <v>0</v>
      </c>
      <c r="O36" s="72">
        <f t="shared" si="30"/>
        <v>0</v>
      </c>
      <c r="P36" s="72">
        <f t="shared" si="30"/>
        <v>0</v>
      </c>
      <c r="Q36" s="72">
        <f t="shared" si="30"/>
        <v>0</v>
      </c>
      <c r="R36" s="72">
        <f t="shared" si="30"/>
        <v>0</v>
      </c>
      <c r="S36" s="72">
        <f t="shared" si="30"/>
        <v>0</v>
      </c>
      <c r="T36" s="72">
        <f t="shared" si="30"/>
        <v>0</v>
      </c>
      <c r="U36" s="72">
        <f t="shared" si="30"/>
        <v>20</v>
      </c>
      <c r="V36" s="58">
        <f t="shared" si="7"/>
        <v>20</v>
      </c>
      <c r="W36" s="58"/>
      <c r="X36" s="73">
        <f t="shared" ref="X36:AF36" si="31">X38+X49</f>
        <v>0</v>
      </c>
      <c r="Y36" s="73">
        <f t="shared" si="31"/>
        <v>2</v>
      </c>
      <c r="Z36" s="73">
        <f t="shared" si="31"/>
        <v>2</v>
      </c>
      <c r="AA36" s="73">
        <f t="shared" si="31"/>
        <v>2</v>
      </c>
      <c r="AB36" s="73">
        <f t="shared" si="31"/>
        <v>2</v>
      </c>
      <c r="AC36" s="73">
        <f t="shared" si="31"/>
        <v>2</v>
      </c>
      <c r="AD36" s="73">
        <f t="shared" si="31"/>
        <v>0</v>
      </c>
      <c r="AE36" s="73">
        <f t="shared" si="31"/>
        <v>2</v>
      </c>
      <c r="AF36" s="73">
        <f t="shared" si="31"/>
        <v>0</v>
      </c>
      <c r="AG36" s="73">
        <f t="shared" ref="AG36:AT36" si="32">AG38+AG49</f>
        <v>0</v>
      </c>
      <c r="AH36" s="73">
        <f t="shared" si="32"/>
        <v>0</v>
      </c>
      <c r="AI36" s="73">
        <f t="shared" si="32"/>
        <v>0</v>
      </c>
      <c r="AJ36" s="73">
        <f t="shared" si="32"/>
        <v>0</v>
      </c>
      <c r="AK36" s="73">
        <f>AK38+AK49</f>
        <v>0</v>
      </c>
      <c r="AL36" s="73">
        <f t="shared" si="32"/>
        <v>0</v>
      </c>
      <c r="AM36" s="73">
        <f t="shared" si="32"/>
        <v>0</v>
      </c>
      <c r="AN36" s="73">
        <f t="shared" si="32"/>
        <v>0</v>
      </c>
      <c r="AO36" s="73">
        <f t="shared" si="32"/>
        <v>0</v>
      </c>
      <c r="AP36" s="73">
        <f t="shared" si="32"/>
        <v>36</v>
      </c>
      <c r="AQ36" s="73">
        <f t="shared" si="32"/>
        <v>36</v>
      </c>
      <c r="AR36" s="73">
        <f t="shared" si="32"/>
        <v>36</v>
      </c>
      <c r="AS36" s="73">
        <f t="shared" si="32"/>
        <v>36</v>
      </c>
      <c r="AT36" s="73">
        <f t="shared" si="32"/>
        <v>0</v>
      </c>
      <c r="AU36" s="73">
        <v>0</v>
      </c>
      <c r="AV36" s="100">
        <f t="shared" si="10"/>
        <v>156</v>
      </c>
      <c r="AW36" s="88"/>
      <c r="AX36" s="88"/>
      <c r="AY36" s="88"/>
      <c r="AZ36" s="88"/>
      <c r="BA36" s="88"/>
      <c r="BB36" s="88"/>
      <c r="BC36" s="88"/>
      <c r="BD36" s="88"/>
      <c r="BE36" s="89"/>
      <c r="BF36" s="57">
        <f t="shared" si="19"/>
        <v>20</v>
      </c>
    </row>
    <row r="37" spans="1:58" ht="22.5" customHeight="1" thickBot="1">
      <c r="A37" s="284"/>
      <c r="B37" s="262" t="s">
        <v>107</v>
      </c>
      <c r="C37" s="283" t="s">
        <v>174</v>
      </c>
      <c r="D37" s="71" t="s">
        <v>17</v>
      </c>
      <c r="E37" s="72">
        <f>E43+E41+E39</f>
        <v>18</v>
      </c>
      <c r="F37" s="72">
        <f t="shared" ref="F37:P37" si="33">F43+F41+F39</f>
        <v>20</v>
      </c>
      <c r="G37" s="72">
        <f t="shared" si="33"/>
        <v>18</v>
      </c>
      <c r="H37" s="72">
        <f t="shared" si="33"/>
        <v>20</v>
      </c>
      <c r="I37" s="72">
        <f t="shared" si="33"/>
        <v>16</v>
      </c>
      <c r="J37" s="72">
        <f t="shared" si="33"/>
        <v>20</v>
      </c>
      <c r="K37" s="72">
        <f t="shared" si="33"/>
        <v>20</v>
      </c>
      <c r="L37" s="72">
        <f t="shared" si="33"/>
        <v>20</v>
      </c>
      <c r="M37" s="72">
        <f t="shared" si="33"/>
        <v>18</v>
      </c>
      <c r="N37" s="72">
        <f t="shared" si="33"/>
        <v>20</v>
      </c>
      <c r="O37" s="72">
        <f t="shared" si="33"/>
        <v>18</v>
      </c>
      <c r="P37" s="72">
        <f t="shared" si="33"/>
        <v>18</v>
      </c>
      <c r="Q37" s="72">
        <f>Q43+Q41+Q39+Q45+Q46</f>
        <v>36</v>
      </c>
      <c r="R37" s="72">
        <f t="shared" ref="R37:T37" si="34">R43+R41+R39+R45+R46</f>
        <v>36</v>
      </c>
      <c r="S37" s="72">
        <f t="shared" si="34"/>
        <v>36</v>
      </c>
      <c r="T37" s="72">
        <f t="shared" si="34"/>
        <v>36</v>
      </c>
      <c r="U37" s="72">
        <f>U43+U41+U39+U47</f>
        <v>16</v>
      </c>
      <c r="V37" s="58">
        <f t="shared" si="7"/>
        <v>386</v>
      </c>
      <c r="W37" s="58"/>
      <c r="X37" s="72">
        <f>X43+X41+X39</f>
        <v>0</v>
      </c>
      <c r="Y37" s="72">
        <f t="shared" ref="Y37:AN38" si="35">Y43+Y41+Y39</f>
        <v>0</v>
      </c>
      <c r="Z37" s="72">
        <f t="shared" si="35"/>
        <v>0</v>
      </c>
      <c r="AA37" s="72">
        <f t="shared" si="35"/>
        <v>0</v>
      </c>
      <c r="AB37" s="72">
        <f t="shared" si="35"/>
        <v>0</v>
      </c>
      <c r="AC37" s="72">
        <f t="shared" si="35"/>
        <v>0</v>
      </c>
      <c r="AD37" s="72">
        <f t="shared" si="35"/>
        <v>0</v>
      </c>
      <c r="AE37" s="72">
        <f t="shared" si="35"/>
        <v>0</v>
      </c>
      <c r="AF37" s="72">
        <f t="shared" si="35"/>
        <v>0</v>
      </c>
      <c r="AG37" s="72">
        <f t="shared" si="35"/>
        <v>0</v>
      </c>
      <c r="AH37" s="72">
        <f t="shared" si="35"/>
        <v>0</v>
      </c>
      <c r="AI37" s="72">
        <f t="shared" si="35"/>
        <v>0</v>
      </c>
      <c r="AJ37" s="72">
        <f t="shared" si="35"/>
        <v>0</v>
      </c>
      <c r="AK37" s="72">
        <f t="shared" si="35"/>
        <v>0</v>
      </c>
      <c r="AL37" s="72">
        <f t="shared" si="35"/>
        <v>0</v>
      </c>
      <c r="AM37" s="72">
        <f t="shared" si="35"/>
        <v>0</v>
      </c>
      <c r="AN37" s="72">
        <f t="shared" si="35"/>
        <v>0</v>
      </c>
      <c r="AO37" s="72">
        <f t="shared" ref="AO37:AO38" si="36">AO43+AO41+AO39</f>
        <v>0</v>
      </c>
      <c r="AP37" s="72">
        <f>AP43</f>
        <v>0</v>
      </c>
      <c r="AQ37" s="72">
        <f t="shared" ref="AQ37:AS37" si="37">AQ43</f>
        <v>0</v>
      </c>
      <c r="AR37" s="72">
        <f t="shared" si="37"/>
        <v>0</v>
      </c>
      <c r="AS37" s="72">
        <f t="shared" si="37"/>
        <v>0</v>
      </c>
      <c r="AT37" s="72">
        <f>AT43</f>
        <v>0</v>
      </c>
      <c r="AU37" s="72">
        <v>0</v>
      </c>
      <c r="AV37" s="100">
        <f t="shared" si="10"/>
        <v>0</v>
      </c>
      <c r="AW37" s="88"/>
      <c r="AX37" s="88"/>
      <c r="AY37" s="88"/>
      <c r="AZ37" s="88"/>
      <c r="BA37" s="88"/>
      <c r="BB37" s="88"/>
      <c r="BC37" s="88"/>
      <c r="BD37" s="88"/>
      <c r="BE37" s="89"/>
      <c r="BF37" s="57">
        <f t="shared" si="19"/>
        <v>386</v>
      </c>
    </row>
    <row r="38" spans="1:58" ht="26.25" customHeight="1" thickBot="1">
      <c r="A38" s="284"/>
      <c r="B38" s="253"/>
      <c r="C38" s="273"/>
      <c r="D38" s="71" t="s">
        <v>18</v>
      </c>
      <c r="E38" s="72">
        <f>E44+E42+E40</f>
        <v>0</v>
      </c>
      <c r="F38" s="72">
        <f t="shared" ref="F38:U38" si="38">F44+F42+F40</f>
        <v>0</v>
      </c>
      <c r="G38" s="72">
        <f t="shared" si="38"/>
        <v>0</v>
      </c>
      <c r="H38" s="72">
        <f t="shared" si="38"/>
        <v>0</v>
      </c>
      <c r="I38" s="72">
        <f t="shared" si="38"/>
        <v>0</v>
      </c>
      <c r="J38" s="72">
        <f t="shared" si="38"/>
        <v>0</v>
      </c>
      <c r="K38" s="72">
        <f t="shared" si="38"/>
        <v>0</v>
      </c>
      <c r="L38" s="72">
        <f t="shared" si="38"/>
        <v>0</v>
      </c>
      <c r="M38" s="72">
        <f t="shared" si="38"/>
        <v>0</v>
      </c>
      <c r="N38" s="72">
        <f t="shared" si="38"/>
        <v>0</v>
      </c>
      <c r="O38" s="72">
        <f t="shared" si="38"/>
        <v>0</v>
      </c>
      <c r="P38" s="72">
        <f t="shared" si="38"/>
        <v>0</v>
      </c>
      <c r="Q38" s="72">
        <f t="shared" si="38"/>
        <v>0</v>
      </c>
      <c r="R38" s="72">
        <f t="shared" si="38"/>
        <v>0</v>
      </c>
      <c r="S38" s="72">
        <f t="shared" si="38"/>
        <v>0</v>
      </c>
      <c r="T38" s="72">
        <f t="shared" si="38"/>
        <v>0</v>
      </c>
      <c r="U38" s="72">
        <f t="shared" si="38"/>
        <v>4</v>
      </c>
      <c r="V38" s="58">
        <f t="shared" si="7"/>
        <v>4</v>
      </c>
      <c r="W38" s="58"/>
      <c r="X38" s="72">
        <f>X44+X42+X40</f>
        <v>0</v>
      </c>
      <c r="Y38" s="72">
        <f t="shared" si="35"/>
        <v>0</v>
      </c>
      <c r="Z38" s="72">
        <f t="shared" si="35"/>
        <v>0</v>
      </c>
      <c r="AA38" s="72">
        <f t="shared" si="35"/>
        <v>0</v>
      </c>
      <c r="AB38" s="72">
        <f t="shared" si="35"/>
        <v>0</v>
      </c>
      <c r="AC38" s="72">
        <f t="shared" si="35"/>
        <v>0</v>
      </c>
      <c r="AD38" s="72">
        <f t="shared" si="35"/>
        <v>0</v>
      </c>
      <c r="AE38" s="72">
        <f t="shared" si="35"/>
        <v>0</v>
      </c>
      <c r="AF38" s="72">
        <f t="shared" si="35"/>
        <v>0</v>
      </c>
      <c r="AG38" s="72">
        <f t="shared" si="35"/>
        <v>0</v>
      </c>
      <c r="AH38" s="72">
        <f t="shared" si="35"/>
        <v>0</v>
      </c>
      <c r="AI38" s="72">
        <f t="shared" si="35"/>
        <v>0</v>
      </c>
      <c r="AJ38" s="72">
        <f t="shared" si="35"/>
        <v>0</v>
      </c>
      <c r="AK38" s="72">
        <f t="shared" si="35"/>
        <v>0</v>
      </c>
      <c r="AL38" s="72">
        <f t="shared" si="35"/>
        <v>0</v>
      </c>
      <c r="AM38" s="72">
        <f t="shared" si="35"/>
        <v>0</v>
      </c>
      <c r="AN38" s="72">
        <f t="shared" si="35"/>
        <v>0</v>
      </c>
      <c r="AO38" s="72">
        <f t="shared" si="36"/>
        <v>0</v>
      </c>
      <c r="AP38" s="72">
        <f>AP44+AP48</f>
        <v>36</v>
      </c>
      <c r="AQ38" s="72">
        <f>AQ44+AQ48</f>
        <v>36</v>
      </c>
      <c r="AR38" s="72">
        <f>AR44+AR48</f>
        <v>36</v>
      </c>
      <c r="AS38" s="72">
        <f>AS44+AS48</f>
        <v>36</v>
      </c>
      <c r="AT38" s="72">
        <f>AT44</f>
        <v>0</v>
      </c>
      <c r="AU38" s="72">
        <v>0</v>
      </c>
      <c r="AV38" s="100">
        <f t="shared" si="10"/>
        <v>144</v>
      </c>
      <c r="AW38" s="88"/>
      <c r="AX38" s="88"/>
      <c r="AY38" s="88"/>
      <c r="AZ38" s="88"/>
      <c r="BA38" s="88"/>
      <c r="BB38" s="88"/>
      <c r="BC38" s="88"/>
      <c r="BD38" s="88"/>
      <c r="BE38" s="89"/>
      <c r="BF38" s="57">
        <f t="shared" si="19"/>
        <v>4</v>
      </c>
    </row>
    <row r="39" spans="1:58" ht="24" customHeight="1" thickBot="1">
      <c r="A39" s="284"/>
      <c r="B39" s="205" t="s">
        <v>42</v>
      </c>
      <c r="C39" s="265" t="s">
        <v>174</v>
      </c>
      <c r="D39" s="34" t="s">
        <v>17</v>
      </c>
      <c r="E39" s="69">
        <v>6</v>
      </c>
      <c r="F39" s="69">
        <v>8</v>
      </c>
      <c r="G39" s="69">
        <v>6</v>
      </c>
      <c r="H39" s="69">
        <v>8</v>
      </c>
      <c r="I39" s="69">
        <v>6</v>
      </c>
      <c r="J39" s="69">
        <v>8</v>
      </c>
      <c r="K39" s="69">
        <v>8</v>
      </c>
      <c r="L39" s="69">
        <v>8</v>
      </c>
      <c r="M39" s="69">
        <v>6</v>
      </c>
      <c r="N39" s="69">
        <v>8</v>
      </c>
      <c r="O39" s="69">
        <v>6</v>
      </c>
      <c r="P39" s="69">
        <v>8</v>
      </c>
      <c r="Q39" s="69">
        <v>0</v>
      </c>
      <c r="R39" s="69">
        <v>0</v>
      </c>
      <c r="S39" s="69">
        <v>0</v>
      </c>
      <c r="T39" s="69">
        <v>0</v>
      </c>
      <c r="U39" s="101">
        <v>8</v>
      </c>
      <c r="V39" s="58">
        <f t="shared" si="7"/>
        <v>94</v>
      </c>
      <c r="W39" s="58"/>
      <c r="X39" s="74"/>
      <c r="Y39" s="74"/>
      <c r="Z39" s="74"/>
      <c r="AA39" s="74"/>
      <c r="AB39" s="74"/>
      <c r="AC39" s="74"/>
      <c r="AD39" s="74"/>
      <c r="AE39" s="74"/>
      <c r="AF39" s="74"/>
      <c r="AG39" s="84"/>
      <c r="AH39" s="84"/>
      <c r="AI39" s="84"/>
      <c r="AJ39" s="84"/>
      <c r="AK39" s="84"/>
      <c r="AL39" s="157"/>
      <c r="AM39" s="157"/>
      <c r="AN39" s="157"/>
      <c r="AO39" s="157"/>
      <c r="AP39" s="112"/>
      <c r="AQ39" s="112"/>
      <c r="AR39" s="112"/>
      <c r="AS39" s="112"/>
      <c r="AT39" s="112"/>
      <c r="AU39" s="112">
        <v>0</v>
      </c>
      <c r="AV39" s="100">
        <f t="shared" si="10"/>
        <v>0</v>
      </c>
      <c r="AW39" s="88"/>
      <c r="AX39" s="88"/>
      <c r="AY39" s="88"/>
      <c r="AZ39" s="88"/>
      <c r="BA39" s="88"/>
      <c r="BB39" s="88"/>
      <c r="BC39" s="88"/>
      <c r="BD39" s="88"/>
      <c r="BE39" s="89"/>
      <c r="BF39" s="57">
        <f t="shared" si="19"/>
        <v>94</v>
      </c>
    </row>
    <row r="40" spans="1:58" ht="27" customHeight="1" thickBot="1">
      <c r="A40" s="284"/>
      <c r="B40" s="206"/>
      <c r="C40" s="281"/>
      <c r="D40" s="34" t="s">
        <v>18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2</v>
      </c>
      <c r="V40" s="58">
        <f t="shared" si="7"/>
        <v>2</v>
      </c>
      <c r="W40" s="58"/>
      <c r="X40" s="74"/>
      <c r="Y40" s="74"/>
      <c r="Z40" s="74"/>
      <c r="AA40" s="74"/>
      <c r="AB40" s="74"/>
      <c r="AC40" s="74"/>
      <c r="AD40" s="74"/>
      <c r="AE40" s="74"/>
      <c r="AF40" s="74"/>
      <c r="AG40" s="84"/>
      <c r="AH40" s="84"/>
      <c r="AI40" s="84"/>
      <c r="AJ40" s="84"/>
      <c r="AK40" s="84"/>
      <c r="AL40" s="157"/>
      <c r="AM40" s="157"/>
      <c r="AN40" s="157"/>
      <c r="AO40" s="157"/>
      <c r="AP40" s="112"/>
      <c r="AQ40" s="112"/>
      <c r="AR40" s="112"/>
      <c r="AS40" s="112"/>
      <c r="AT40" s="112"/>
      <c r="AU40" s="112">
        <v>0</v>
      </c>
      <c r="AV40" s="100">
        <f t="shared" si="10"/>
        <v>0</v>
      </c>
      <c r="AW40" s="88"/>
      <c r="AX40" s="88"/>
      <c r="AY40" s="88"/>
      <c r="AZ40" s="88"/>
      <c r="BA40" s="88"/>
      <c r="BB40" s="88"/>
      <c r="BC40" s="88"/>
      <c r="BD40" s="88"/>
      <c r="BE40" s="89"/>
      <c r="BF40" s="57">
        <f t="shared" si="19"/>
        <v>2</v>
      </c>
    </row>
    <row r="41" spans="1:58" ht="15.75" thickBot="1">
      <c r="A41" s="284"/>
      <c r="B41" s="205" t="s">
        <v>112</v>
      </c>
      <c r="C41" s="265" t="s">
        <v>175</v>
      </c>
      <c r="D41" s="34" t="s">
        <v>17</v>
      </c>
      <c r="E41" s="69">
        <v>6</v>
      </c>
      <c r="F41" s="69">
        <v>6</v>
      </c>
      <c r="G41" s="69">
        <v>6</v>
      </c>
      <c r="H41" s="69">
        <v>6</v>
      </c>
      <c r="I41" s="69">
        <v>6</v>
      </c>
      <c r="J41" s="69">
        <v>6</v>
      </c>
      <c r="K41" s="69">
        <v>6</v>
      </c>
      <c r="L41" s="69">
        <v>6</v>
      </c>
      <c r="M41" s="69">
        <v>6</v>
      </c>
      <c r="N41" s="69">
        <v>6</v>
      </c>
      <c r="O41" s="69">
        <v>6</v>
      </c>
      <c r="P41" s="69">
        <v>4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58">
        <f t="shared" si="7"/>
        <v>70</v>
      </c>
      <c r="W41" s="58"/>
      <c r="X41" s="74"/>
      <c r="Y41" s="74"/>
      <c r="Z41" s="74"/>
      <c r="AA41" s="74"/>
      <c r="AB41" s="74"/>
      <c r="AC41" s="74"/>
      <c r="AD41" s="74"/>
      <c r="AE41" s="74"/>
      <c r="AF41" s="74"/>
      <c r="AG41" s="84"/>
      <c r="AH41" s="84"/>
      <c r="AI41" s="84"/>
      <c r="AJ41" s="84"/>
      <c r="AK41" s="84"/>
      <c r="AL41" s="157"/>
      <c r="AM41" s="157"/>
      <c r="AN41" s="157"/>
      <c r="AO41" s="157"/>
      <c r="AP41" s="112"/>
      <c r="AQ41" s="112"/>
      <c r="AR41" s="112"/>
      <c r="AS41" s="112"/>
      <c r="AT41" s="112"/>
      <c r="AU41" s="112">
        <v>0</v>
      </c>
      <c r="AV41" s="100">
        <f t="shared" si="10"/>
        <v>0</v>
      </c>
      <c r="AW41" s="88"/>
      <c r="AX41" s="88"/>
      <c r="AY41" s="88"/>
      <c r="AZ41" s="88"/>
      <c r="BA41" s="88"/>
      <c r="BB41" s="88"/>
      <c r="BC41" s="88"/>
      <c r="BD41" s="88"/>
      <c r="BE41" s="89"/>
      <c r="BF41" s="57">
        <f t="shared" si="19"/>
        <v>70</v>
      </c>
    </row>
    <row r="42" spans="1:58" ht="15.75" thickBot="1">
      <c r="A42" s="284"/>
      <c r="B42" s="206"/>
      <c r="C42" s="281"/>
      <c r="D42" s="34" t="s">
        <v>18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2</v>
      </c>
      <c r="V42" s="58">
        <f t="shared" si="7"/>
        <v>2</v>
      </c>
      <c r="W42" s="58"/>
      <c r="X42" s="74"/>
      <c r="Y42" s="74"/>
      <c r="Z42" s="74"/>
      <c r="AA42" s="74"/>
      <c r="AB42" s="74"/>
      <c r="AC42" s="74"/>
      <c r="AD42" s="74"/>
      <c r="AE42" s="74"/>
      <c r="AF42" s="74"/>
      <c r="AG42" s="84"/>
      <c r="AH42" s="84"/>
      <c r="AI42" s="84"/>
      <c r="AJ42" s="84"/>
      <c r="AK42" s="84"/>
      <c r="AL42" s="157"/>
      <c r="AM42" s="157"/>
      <c r="AN42" s="157"/>
      <c r="AO42" s="157"/>
      <c r="AP42" s="112"/>
      <c r="AQ42" s="112"/>
      <c r="AR42" s="112"/>
      <c r="AS42" s="112"/>
      <c r="AT42" s="112"/>
      <c r="AU42" s="112">
        <v>0</v>
      </c>
      <c r="AV42" s="100">
        <f t="shared" si="10"/>
        <v>0</v>
      </c>
      <c r="AW42" s="88"/>
      <c r="AX42" s="88"/>
      <c r="AY42" s="88"/>
      <c r="AZ42" s="88"/>
      <c r="BA42" s="88"/>
      <c r="BB42" s="88"/>
      <c r="BC42" s="88"/>
      <c r="BD42" s="88"/>
      <c r="BE42" s="89"/>
      <c r="BF42" s="57">
        <f t="shared" si="19"/>
        <v>2</v>
      </c>
    </row>
    <row r="43" spans="1:58" ht="15.75" thickBot="1">
      <c r="A43" s="284"/>
      <c r="B43" s="205" t="s">
        <v>129</v>
      </c>
      <c r="C43" s="265" t="s">
        <v>177</v>
      </c>
      <c r="D43" s="34" t="s">
        <v>17</v>
      </c>
      <c r="E43" s="69">
        <v>6</v>
      </c>
      <c r="F43" s="69">
        <v>6</v>
      </c>
      <c r="G43" s="69">
        <v>6</v>
      </c>
      <c r="H43" s="69">
        <v>6</v>
      </c>
      <c r="I43" s="69">
        <v>4</v>
      </c>
      <c r="J43" s="69">
        <v>6</v>
      </c>
      <c r="K43" s="69">
        <v>6</v>
      </c>
      <c r="L43" s="69">
        <v>6</v>
      </c>
      <c r="M43" s="69">
        <v>6</v>
      </c>
      <c r="N43" s="69">
        <v>6</v>
      </c>
      <c r="O43" s="69">
        <v>6</v>
      </c>
      <c r="P43" s="69">
        <v>6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58">
        <f t="shared" si="7"/>
        <v>70</v>
      </c>
      <c r="W43" s="58"/>
      <c r="X43" s="74"/>
      <c r="Y43" s="74"/>
      <c r="Z43" s="74"/>
      <c r="AA43" s="74"/>
      <c r="AB43" s="74"/>
      <c r="AC43" s="74"/>
      <c r="AD43" s="74"/>
      <c r="AE43" s="74"/>
      <c r="AF43" s="74"/>
      <c r="AG43" s="84"/>
      <c r="AH43" s="84"/>
      <c r="AI43" s="84"/>
      <c r="AJ43" s="84"/>
      <c r="AK43" s="84"/>
      <c r="AL43" s="157"/>
      <c r="AM43" s="157"/>
      <c r="AN43" s="157"/>
      <c r="AO43" s="157"/>
      <c r="AP43" s="113"/>
      <c r="AQ43" s="112"/>
      <c r="AR43" s="112"/>
      <c r="AS43" s="112"/>
      <c r="AT43" s="112"/>
      <c r="AU43" s="112">
        <v>0</v>
      </c>
      <c r="AV43" s="100">
        <f t="shared" si="10"/>
        <v>0</v>
      </c>
      <c r="AW43" s="88"/>
      <c r="AX43" s="88"/>
      <c r="AY43" s="88"/>
      <c r="AZ43" s="88"/>
      <c r="BA43" s="88"/>
      <c r="BB43" s="88"/>
      <c r="BC43" s="88"/>
      <c r="BD43" s="88"/>
      <c r="BE43" s="89"/>
      <c r="BF43" s="57">
        <f t="shared" si="19"/>
        <v>70</v>
      </c>
    </row>
    <row r="44" spans="1:58" ht="15.75" thickBot="1">
      <c r="A44" s="284"/>
      <c r="B44" s="206"/>
      <c r="C44" s="281"/>
      <c r="D44" s="34" t="s">
        <v>18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58">
        <f t="shared" si="7"/>
        <v>0</v>
      </c>
      <c r="W44" s="58"/>
      <c r="X44" s="74"/>
      <c r="Y44" s="74"/>
      <c r="Z44" s="74"/>
      <c r="AA44" s="74"/>
      <c r="AB44" s="74"/>
      <c r="AC44" s="74"/>
      <c r="AD44" s="74"/>
      <c r="AE44" s="74"/>
      <c r="AF44" s="74"/>
      <c r="AG44" s="84"/>
      <c r="AH44" s="84"/>
      <c r="AI44" s="84"/>
      <c r="AJ44" s="84"/>
      <c r="AK44" s="84"/>
      <c r="AL44" s="157"/>
      <c r="AM44" s="157"/>
      <c r="AN44" s="157"/>
      <c r="AO44" s="157"/>
      <c r="AP44" s="113"/>
      <c r="AQ44" s="112"/>
      <c r="AR44" s="112"/>
      <c r="AS44" s="112"/>
      <c r="AT44" s="112"/>
      <c r="AU44" s="112">
        <v>0</v>
      </c>
      <c r="AV44" s="100">
        <f t="shared" si="10"/>
        <v>0</v>
      </c>
      <c r="AW44" s="88"/>
      <c r="AX44" s="88"/>
      <c r="AY44" s="88"/>
      <c r="AZ44" s="88"/>
      <c r="BA44" s="88"/>
      <c r="BB44" s="88"/>
      <c r="BC44" s="88"/>
      <c r="BD44" s="88"/>
      <c r="BE44" s="89"/>
      <c r="BF44" s="57">
        <f t="shared" si="19"/>
        <v>0</v>
      </c>
    </row>
    <row r="45" spans="1:58" ht="26.25" customHeight="1" thickBot="1">
      <c r="A45" s="284"/>
      <c r="B45" s="137" t="s">
        <v>108</v>
      </c>
      <c r="C45" s="143" t="s">
        <v>178</v>
      </c>
      <c r="D45" s="82" t="s">
        <v>17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36</v>
      </c>
      <c r="R45" s="83">
        <v>0</v>
      </c>
      <c r="S45" s="83">
        <v>0</v>
      </c>
      <c r="T45" s="83">
        <v>0</v>
      </c>
      <c r="U45" s="83">
        <v>0</v>
      </c>
      <c r="V45" s="58">
        <f t="shared" si="7"/>
        <v>36</v>
      </c>
      <c r="W45" s="58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157"/>
      <c r="AM45" s="157"/>
      <c r="AN45" s="157"/>
      <c r="AO45" s="157"/>
      <c r="AP45" s="113"/>
      <c r="AQ45" s="112"/>
      <c r="AR45" s="112"/>
      <c r="AS45" s="112"/>
      <c r="AT45" s="112"/>
      <c r="AU45" s="112">
        <v>0</v>
      </c>
      <c r="AV45" s="100">
        <f t="shared" si="10"/>
        <v>0</v>
      </c>
      <c r="AW45" s="88"/>
      <c r="AX45" s="88"/>
      <c r="AY45" s="88"/>
      <c r="AZ45" s="88"/>
      <c r="BA45" s="88"/>
      <c r="BB45" s="88"/>
      <c r="BC45" s="88"/>
      <c r="BD45" s="88"/>
      <c r="BE45" s="89"/>
      <c r="BF45" s="57">
        <f t="shared" si="19"/>
        <v>36</v>
      </c>
    </row>
    <row r="46" spans="1:58" ht="27.75" customHeight="1" thickBot="1">
      <c r="A46" s="285"/>
      <c r="B46" s="154" t="s">
        <v>130</v>
      </c>
      <c r="C46" s="153" t="s">
        <v>171</v>
      </c>
      <c r="D46" s="82" t="s">
        <v>17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36</v>
      </c>
      <c r="S46" s="83">
        <v>36</v>
      </c>
      <c r="T46" s="83">
        <v>36</v>
      </c>
      <c r="U46" s="83">
        <v>0</v>
      </c>
      <c r="V46" s="58">
        <f t="shared" si="7"/>
        <v>108</v>
      </c>
      <c r="W46" s="58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157"/>
      <c r="AM46" s="157"/>
      <c r="AN46" s="157"/>
      <c r="AO46" s="157"/>
      <c r="AP46" s="113"/>
      <c r="AQ46" s="112"/>
      <c r="AR46" s="112"/>
      <c r="AS46" s="112"/>
      <c r="AT46" s="112"/>
      <c r="AU46" s="112">
        <v>0</v>
      </c>
      <c r="AV46" s="100">
        <f t="shared" si="10"/>
        <v>0</v>
      </c>
      <c r="AW46" s="88"/>
      <c r="AX46" s="88"/>
      <c r="AY46" s="88"/>
      <c r="AZ46" s="88"/>
      <c r="BA46" s="88"/>
      <c r="BB46" s="88"/>
      <c r="BC46" s="88"/>
      <c r="BD46" s="88"/>
      <c r="BE46" s="89"/>
      <c r="BF46" s="57">
        <f t="shared" si="19"/>
        <v>108</v>
      </c>
    </row>
    <row r="47" spans="1:58" ht="27.75" customHeight="1" thickBot="1">
      <c r="A47" s="284"/>
      <c r="B47" s="151"/>
      <c r="C47" s="152" t="s">
        <v>188</v>
      </c>
      <c r="D47" s="82"/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101">
        <v>8</v>
      </c>
      <c r="V47" s="58">
        <f t="shared" si="7"/>
        <v>8</v>
      </c>
      <c r="W47" s="58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157"/>
      <c r="AM47" s="157"/>
      <c r="AN47" s="157"/>
      <c r="AO47" s="157"/>
      <c r="AP47" s="113"/>
      <c r="AQ47" s="112"/>
      <c r="AR47" s="112"/>
      <c r="AS47" s="112"/>
      <c r="AT47" s="112"/>
      <c r="AU47" s="112">
        <v>0</v>
      </c>
      <c r="AV47" s="100">
        <f t="shared" si="10"/>
        <v>0</v>
      </c>
      <c r="AW47" s="88"/>
      <c r="AX47" s="88"/>
      <c r="AY47" s="88"/>
      <c r="AZ47" s="88"/>
      <c r="BA47" s="88"/>
      <c r="BB47" s="88"/>
      <c r="BC47" s="88"/>
      <c r="BD47" s="88"/>
      <c r="BE47" s="89"/>
      <c r="BF47" s="57"/>
    </row>
    <row r="48" spans="1:58" ht="19.5" customHeight="1" thickBot="1">
      <c r="A48" s="284"/>
      <c r="B48" s="262" t="s">
        <v>131</v>
      </c>
      <c r="C48" s="286" t="s">
        <v>179</v>
      </c>
      <c r="D48" s="71" t="s">
        <v>17</v>
      </c>
      <c r="E48" s="72">
        <f>E50+E52</f>
        <v>12</v>
      </c>
      <c r="F48" s="72">
        <f t="shared" ref="F48:K48" si="39">F50+F52</f>
        <v>12</v>
      </c>
      <c r="G48" s="72">
        <f t="shared" si="39"/>
        <v>12</v>
      </c>
      <c r="H48" s="72">
        <f t="shared" si="39"/>
        <v>12</v>
      </c>
      <c r="I48" s="72">
        <f t="shared" si="39"/>
        <v>14</v>
      </c>
      <c r="J48" s="72">
        <f t="shared" si="39"/>
        <v>12</v>
      </c>
      <c r="K48" s="72">
        <f t="shared" si="39"/>
        <v>10</v>
      </c>
      <c r="L48" s="72">
        <f t="shared" ref="L48:U48" si="40">L50+L52</f>
        <v>12</v>
      </c>
      <c r="M48" s="72">
        <f t="shared" si="40"/>
        <v>12</v>
      </c>
      <c r="N48" s="72">
        <f t="shared" si="40"/>
        <v>12</v>
      </c>
      <c r="O48" s="72">
        <f t="shared" si="40"/>
        <v>12</v>
      </c>
      <c r="P48" s="72">
        <f t="shared" si="40"/>
        <v>14</v>
      </c>
      <c r="Q48" s="72">
        <f t="shared" si="40"/>
        <v>0</v>
      </c>
      <c r="R48" s="72">
        <f t="shared" si="40"/>
        <v>0</v>
      </c>
      <c r="S48" s="72">
        <f t="shared" si="40"/>
        <v>0</v>
      </c>
      <c r="T48" s="72">
        <f t="shared" si="40"/>
        <v>0</v>
      </c>
      <c r="U48" s="72">
        <f t="shared" si="40"/>
        <v>0</v>
      </c>
      <c r="V48" s="58">
        <f t="shared" si="7"/>
        <v>146</v>
      </c>
      <c r="W48" s="58"/>
      <c r="X48" s="72">
        <f>X52+X50+X54</f>
        <v>22</v>
      </c>
      <c r="Y48" s="72">
        <f t="shared" ref="Y48:AE48" si="41">Y52+Y50+Y54</f>
        <v>22</v>
      </c>
      <c r="Z48" s="72">
        <f t="shared" si="41"/>
        <v>22</v>
      </c>
      <c r="AA48" s="72">
        <f t="shared" si="41"/>
        <v>22</v>
      </c>
      <c r="AB48" s="72">
        <f t="shared" si="41"/>
        <v>22</v>
      </c>
      <c r="AC48" s="72">
        <f t="shared" si="41"/>
        <v>20</v>
      </c>
      <c r="AD48" s="72">
        <f t="shared" si="41"/>
        <v>22</v>
      </c>
      <c r="AE48" s="72">
        <f t="shared" si="41"/>
        <v>22</v>
      </c>
      <c r="AF48" s="72">
        <f>AF52+AF50+AF54+AF55+AF56+AF57+AF58+AF59+AF60</f>
        <v>24</v>
      </c>
      <c r="AG48" s="72">
        <f t="shared" ref="AG48:AU48" si="42">AG52+AG50+AG54+AG55+AG56+AG57+AG58+AG59+AG60</f>
        <v>36</v>
      </c>
      <c r="AH48" s="72">
        <f t="shared" si="42"/>
        <v>36</v>
      </c>
      <c r="AI48" s="72">
        <f t="shared" si="42"/>
        <v>36</v>
      </c>
      <c r="AJ48" s="72">
        <f t="shared" si="42"/>
        <v>36</v>
      </c>
      <c r="AK48" s="72">
        <f t="shared" si="42"/>
        <v>36</v>
      </c>
      <c r="AL48" s="72">
        <f t="shared" si="42"/>
        <v>36</v>
      </c>
      <c r="AM48" s="72">
        <f t="shared" si="42"/>
        <v>36</v>
      </c>
      <c r="AN48" s="72">
        <f t="shared" si="42"/>
        <v>36</v>
      </c>
      <c r="AO48" s="72">
        <f t="shared" si="42"/>
        <v>36</v>
      </c>
      <c r="AP48" s="72">
        <f t="shared" si="42"/>
        <v>36</v>
      </c>
      <c r="AQ48" s="72">
        <f t="shared" si="42"/>
        <v>36</v>
      </c>
      <c r="AR48" s="72">
        <f t="shared" si="42"/>
        <v>36</v>
      </c>
      <c r="AS48" s="72">
        <f t="shared" si="42"/>
        <v>36</v>
      </c>
      <c r="AT48" s="72">
        <f t="shared" si="42"/>
        <v>36</v>
      </c>
      <c r="AU48" s="72">
        <f t="shared" si="42"/>
        <v>36</v>
      </c>
      <c r="AV48" s="100">
        <f t="shared" si="10"/>
        <v>738</v>
      </c>
      <c r="AW48" s="88"/>
      <c r="AX48" s="88"/>
      <c r="AY48" s="88"/>
      <c r="AZ48" s="88"/>
      <c r="BA48" s="88"/>
      <c r="BB48" s="88"/>
      <c r="BC48" s="88"/>
      <c r="BD48" s="88"/>
      <c r="BE48" s="89"/>
      <c r="BF48" s="57">
        <f t="shared" si="19"/>
        <v>182</v>
      </c>
    </row>
    <row r="49" spans="1:58" ht="27" customHeight="1" thickBot="1">
      <c r="A49" s="284"/>
      <c r="B49" s="196"/>
      <c r="C49" s="221"/>
      <c r="D49" s="71" t="s">
        <v>18</v>
      </c>
      <c r="E49" s="72">
        <f>E51+E53</f>
        <v>0</v>
      </c>
      <c r="F49" s="72">
        <f t="shared" ref="F49:K49" si="43">F51+F53</f>
        <v>0</v>
      </c>
      <c r="G49" s="72">
        <f t="shared" si="43"/>
        <v>0</v>
      </c>
      <c r="H49" s="72">
        <f t="shared" si="43"/>
        <v>0</v>
      </c>
      <c r="I49" s="72">
        <f t="shared" si="43"/>
        <v>0</v>
      </c>
      <c r="J49" s="72">
        <f t="shared" si="43"/>
        <v>0</v>
      </c>
      <c r="K49" s="72">
        <f t="shared" si="43"/>
        <v>0</v>
      </c>
      <c r="L49" s="72">
        <f t="shared" ref="L49:U49" si="44">L51+L53</f>
        <v>0</v>
      </c>
      <c r="M49" s="72">
        <f t="shared" si="44"/>
        <v>0</v>
      </c>
      <c r="N49" s="72">
        <f t="shared" si="44"/>
        <v>0</v>
      </c>
      <c r="O49" s="72">
        <f t="shared" si="44"/>
        <v>0</v>
      </c>
      <c r="P49" s="72">
        <f t="shared" si="44"/>
        <v>0</v>
      </c>
      <c r="Q49" s="72">
        <f t="shared" si="44"/>
        <v>0</v>
      </c>
      <c r="R49" s="72">
        <f t="shared" si="44"/>
        <v>0</v>
      </c>
      <c r="S49" s="72">
        <f t="shared" si="44"/>
        <v>0</v>
      </c>
      <c r="T49" s="72">
        <f t="shared" si="44"/>
        <v>0</v>
      </c>
      <c r="U49" s="72">
        <f t="shared" si="44"/>
        <v>16</v>
      </c>
      <c r="V49" s="58">
        <f t="shared" si="7"/>
        <v>16</v>
      </c>
      <c r="W49" s="58"/>
      <c r="X49" s="72">
        <f>X53+X51</f>
        <v>0</v>
      </c>
      <c r="Y49" s="72">
        <f t="shared" ref="Y49:AF49" si="45">Y53+Y51</f>
        <v>2</v>
      </c>
      <c r="Z49" s="72">
        <f t="shared" si="45"/>
        <v>2</v>
      </c>
      <c r="AA49" s="72">
        <f t="shared" si="45"/>
        <v>2</v>
      </c>
      <c r="AB49" s="72">
        <f t="shared" si="45"/>
        <v>2</v>
      </c>
      <c r="AC49" s="72">
        <f t="shared" si="45"/>
        <v>2</v>
      </c>
      <c r="AD49" s="72">
        <f t="shared" si="45"/>
        <v>0</v>
      </c>
      <c r="AE49" s="72">
        <f t="shared" si="45"/>
        <v>2</v>
      </c>
      <c r="AF49" s="72">
        <f t="shared" si="45"/>
        <v>0</v>
      </c>
      <c r="AG49" s="72"/>
      <c r="AH49" s="73"/>
      <c r="AI49" s="73"/>
      <c r="AJ49" s="73"/>
      <c r="AK49" s="72">
        <f t="shared" ref="AK49" si="46">AK53+AK51</f>
        <v>0</v>
      </c>
      <c r="AL49" s="73"/>
      <c r="AM49" s="73"/>
      <c r="AN49" s="73"/>
      <c r="AO49" s="73"/>
      <c r="AP49" s="72"/>
      <c r="AQ49" s="72"/>
      <c r="AR49" s="72"/>
      <c r="AS49" s="72"/>
      <c r="AT49" s="72"/>
      <c r="AU49" s="72">
        <v>0</v>
      </c>
      <c r="AV49" s="100">
        <f t="shared" si="10"/>
        <v>12</v>
      </c>
      <c r="AW49" s="88"/>
      <c r="AX49" s="88"/>
      <c r="AY49" s="88"/>
      <c r="AZ49" s="88"/>
      <c r="BA49" s="88"/>
      <c r="BB49" s="88"/>
      <c r="BC49" s="88"/>
      <c r="BD49" s="88"/>
      <c r="BE49" s="89"/>
      <c r="BF49" s="57">
        <f t="shared" si="19"/>
        <v>16</v>
      </c>
    </row>
    <row r="50" spans="1:58" ht="26.25" customHeight="1" thickBot="1">
      <c r="A50" s="284"/>
      <c r="B50" s="205" t="s">
        <v>132</v>
      </c>
      <c r="C50" s="265" t="s">
        <v>179</v>
      </c>
      <c r="D50" s="34" t="s">
        <v>17</v>
      </c>
      <c r="E50" s="69">
        <v>6</v>
      </c>
      <c r="F50" s="69">
        <v>6</v>
      </c>
      <c r="G50" s="69">
        <v>8</v>
      </c>
      <c r="H50" s="69">
        <v>6</v>
      </c>
      <c r="I50" s="69">
        <v>8</v>
      </c>
      <c r="J50" s="69">
        <v>6</v>
      </c>
      <c r="K50" s="69">
        <v>8</v>
      </c>
      <c r="L50" s="69">
        <v>6</v>
      </c>
      <c r="M50" s="69">
        <v>8</v>
      </c>
      <c r="N50" s="69">
        <v>6</v>
      </c>
      <c r="O50" s="69">
        <v>8</v>
      </c>
      <c r="P50" s="69">
        <v>8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58">
        <f t="shared" si="7"/>
        <v>84</v>
      </c>
      <c r="W50" s="58"/>
      <c r="X50" s="74">
        <v>8</v>
      </c>
      <c r="Y50" s="74">
        <v>8</v>
      </c>
      <c r="Z50" s="74">
        <v>8</v>
      </c>
      <c r="AA50" s="74">
        <v>8</v>
      </c>
      <c r="AB50" s="74">
        <v>8</v>
      </c>
      <c r="AC50" s="74">
        <v>8</v>
      </c>
      <c r="AD50" s="74">
        <v>10</v>
      </c>
      <c r="AE50" s="74">
        <v>8</v>
      </c>
      <c r="AF50" s="74">
        <v>10</v>
      </c>
      <c r="AG50" s="84"/>
      <c r="AH50" s="84"/>
      <c r="AI50" s="84"/>
      <c r="AJ50" s="84"/>
      <c r="AK50" s="84"/>
      <c r="AL50" s="157"/>
      <c r="AM50" s="157"/>
      <c r="AN50" s="157"/>
      <c r="AO50" s="157"/>
      <c r="AP50" s="113"/>
      <c r="AQ50" s="112"/>
      <c r="AR50" s="112"/>
      <c r="AS50" s="112"/>
      <c r="AT50" s="112"/>
      <c r="AU50" s="112">
        <v>0</v>
      </c>
      <c r="AV50" s="100">
        <f t="shared" si="10"/>
        <v>76</v>
      </c>
      <c r="AW50" s="88"/>
      <c r="AX50" s="88"/>
      <c r="AY50" s="88"/>
      <c r="AZ50" s="88"/>
      <c r="BA50" s="88"/>
      <c r="BB50" s="88"/>
      <c r="BC50" s="88"/>
      <c r="BD50" s="88"/>
      <c r="BE50" s="89"/>
      <c r="BF50" s="57">
        <f t="shared" si="19"/>
        <v>84</v>
      </c>
    </row>
    <row r="51" spans="1:58" ht="22.5" customHeight="1" thickBot="1">
      <c r="A51" s="284"/>
      <c r="B51" s="196"/>
      <c r="C51" s="221"/>
      <c r="D51" s="34" t="s">
        <v>18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14</v>
      </c>
      <c r="V51" s="58">
        <f t="shared" si="7"/>
        <v>14</v>
      </c>
      <c r="W51" s="58"/>
      <c r="X51" s="74"/>
      <c r="Y51" s="74">
        <v>2</v>
      </c>
      <c r="Z51" s="74">
        <v>2</v>
      </c>
      <c r="AA51" s="74">
        <v>2</v>
      </c>
      <c r="AB51" s="74">
        <v>2</v>
      </c>
      <c r="AC51" s="74"/>
      <c r="AD51" s="74">
        <v>0</v>
      </c>
      <c r="AE51" s="74">
        <v>0</v>
      </c>
      <c r="AF51" s="74">
        <v>0</v>
      </c>
      <c r="AG51" s="84"/>
      <c r="AH51" s="84"/>
      <c r="AI51" s="84"/>
      <c r="AJ51" s="84"/>
      <c r="AK51" s="84"/>
      <c r="AL51" s="157"/>
      <c r="AM51" s="157"/>
      <c r="AN51" s="157"/>
      <c r="AO51" s="157"/>
      <c r="AP51" s="113"/>
      <c r="AQ51" s="112"/>
      <c r="AR51" s="112"/>
      <c r="AS51" s="112"/>
      <c r="AT51" s="112"/>
      <c r="AU51" s="112">
        <v>0</v>
      </c>
      <c r="AV51" s="100">
        <f t="shared" si="10"/>
        <v>8</v>
      </c>
      <c r="AW51" s="88"/>
      <c r="AX51" s="88"/>
      <c r="AY51" s="88"/>
      <c r="AZ51" s="88"/>
      <c r="BA51" s="88"/>
      <c r="BB51" s="88"/>
      <c r="BC51" s="88"/>
      <c r="BD51" s="88"/>
      <c r="BE51" s="89"/>
      <c r="BF51" s="57">
        <f t="shared" si="19"/>
        <v>14</v>
      </c>
    </row>
    <row r="52" spans="1:58" ht="20.25" customHeight="1" thickBot="1">
      <c r="A52" s="284"/>
      <c r="B52" s="205" t="s">
        <v>133</v>
      </c>
      <c r="C52" s="265" t="s">
        <v>180</v>
      </c>
      <c r="D52" s="34" t="s">
        <v>17</v>
      </c>
      <c r="E52" s="69">
        <v>6</v>
      </c>
      <c r="F52" s="69">
        <v>6</v>
      </c>
      <c r="G52" s="69">
        <v>4</v>
      </c>
      <c r="H52" s="69">
        <v>6</v>
      </c>
      <c r="I52" s="69">
        <v>6</v>
      </c>
      <c r="J52" s="69">
        <v>6</v>
      </c>
      <c r="K52" s="69">
        <v>2</v>
      </c>
      <c r="L52" s="69">
        <v>6</v>
      </c>
      <c r="M52" s="69">
        <v>4</v>
      </c>
      <c r="N52" s="69">
        <v>6</v>
      </c>
      <c r="O52" s="69">
        <v>4</v>
      </c>
      <c r="P52" s="69">
        <v>6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58">
        <f t="shared" si="7"/>
        <v>62</v>
      </c>
      <c r="W52" s="58"/>
      <c r="X52" s="74">
        <v>8</v>
      </c>
      <c r="Y52" s="74">
        <v>8</v>
      </c>
      <c r="Z52" s="74">
        <v>8</v>
      </c>
      <c r="AA52" s="74">
        <v>8</v>
      </c>
      <c r="AB52" s="74">
        <v>8</v>
      </c>
      <c r="AC52" s="74">
        <v>8</v>
      </c>
      <c r="AD52" s="74">
        <v>6</v>
      </c>
      <c r="AE52" s="74">
        <v>8</v>
      </c>
      <c r="AF52" s="74">
        <v>2</v>
      </c>
      <c r="AG52" s="84"/>
      <c r="AH52" s="84"/>
      <c r="AI52" s="84"/>
      <c r="AJ52" s="84"/>
      <c r="AK52" s="84"/>
      <c r="AL52" s="157"/>
      <c r="AM52" s="157"/>
      <c r="AN52" s="157"/>
      <c r="AO52" s="157"/>
      <c r="AP52" s="113"/>
      <c r="AQ52" s="112"/>
      <c r="AR52" s="112"/>
      <c r="AS52" s="112"/>
      <c r="AT52" s="112"/>
      <c r="AU52" s="112">
        <v>0</v>
      </c>
      <c r="AV52" s="100">
        <f t="shared" si="10"/>
        <v>64</v>
      </c>
      <c r="AW52" s="88"/>
      <c r="AX52" s="88"/>
      <c r="AY52" s="88"/>
      <c r="AZ52" s="88"/>
      <c r="BA52" s="88"/>
      <c r="BB52" s="88"/>
      <c r="BC52" s="88"/>
      <c r="BD52" s="88"/>
      <c r="BE52" s="89"/>
      <c r="BF52" s="57">
        <f t="shared" si="19"/>
        <v>62</v>
      </c>
    </row>
    <row r="53" spans="1:58" ht="20.25" customHeight="1" thickBot="1">
      <c r="A53" s="284"/>
      <c r="B53" s="196"/>
      <c r="C53" s="221"/>
      <c r="D53" s="34" t="s">
        <v>18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v>2</v>
      </c>
      <c r="V53" s="58">
        <f t="shared" si="7"/>
        <v>2</v>
      </c>
      <c r="W53" s="58"/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2</v>
      </c>
      <c r="AD53" s="74">
        <v>0</v>
      </c>
      <c r="AE53" s="74">
        <v>2</v>
      </c>
      <c r="AF53" s="74"/>
      <c r="AG53" s="84"/>
      <c r="AH53" s="84"/>
      <c r="AI53" s="84"/>
      <c r="AJ53" s="84"/>
      <c r="AK53" s="84">
        <v>0</v>
      </c>
      <c r="AL53" s="157"/>
      <c r="AM53" s="157"/>
      <c r="AN53" s="157"/>
      <c r="AO53" s="157"/>
      <c r="AP53" s="113"/>
      <c r="AQ53" s="112"/>
      <c r="AR53" s="112"/>
      <c r="AS53" s="112"/>
      <c r="AT53" s="112"/>
      <c r="AU53" s="112">
        <v>0</v>
      </c>
      <c r="AV53" s="100">
        <f t="shared" si="10"/>
        <v>4</v>
      </c>
      <c r="AW53" s="88"/>
      <c r="AX53" s="88"/>
      <c r="AY53" s="88"/>
      <c r="AZ53" s="88"/>
      <c r="BA53" s="88"/>
      <c r="BB53" s="88"/>
      <c r="BC53" s="88"/>
      <c r="BD53" s="88"/>
      <c r="BE53" s="89"/>
      <c r="BF53" s="57">
        <f t="shared" si="19"/>
        <v>2</v>
      </c>
    </row>
    <row r="54" spans="1:58" ht="34.5" customHeight="1" thickBot="1">
      <c r="A54" s="284"/>
      <c r="B54" s="175" t="s">
        <v>215</v>
      </c>
      <c r="C54" s="176" t="s">
        <v>216</v>
      </c>
      <c r="D54" s="34" t="s">
        <v>17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58"/>
      <c r="W54" s="58"/>
      <c r="X54" s="74">
        <v>6</v>
      </c>
      <c r="Y54" s="74">
        <v>6</v>
      </c>
      <c r="Z54" s="74">
        <v>6</v>
      </c>
      <c r="AA54" s="74">
        <v>6</v>
      </c>
      <c r="AB54" s="74">
        <v>6</v>
      </c>
      <c r="AC54" s="74">
        <v>4</v>
      </c>
      <c r="AD54" s="74">
        <v>6</v>
      </c>
      <c r="AE54" s="74">
        <v>6</v>
      </c>
      <c r="AF54" s="74">
        <v>4</v>
      </c>
      <c r="AG54" s="84"/>
      <c r="AH54" s="84"/>
      <c r="AI54" s="84"/>
      <c r="AJ54" s="84"/>
      <c r="AK54" s="84"/>
      <c r="AL54" s="157"/>
      <c r="AM54" s="157"/>
      <c r="AN54" s="157"/>
      <c r="AO54" s="157"/>
      <c r="AP54" s="113"/>
      <c r="AQ54" s="112"/>
      <c r="AR54" s="112"/>
      <c r="AS54" s="112"/>
      <c r="AT54" s="112"/>
      <c r="AU54" s="112">
        <v>0</v>
      </c>
      <c r="AV54" s="100">
        <f t="shared" ref="AV54" si="47">SUM(X54:AU54)</f>
        <v>50</v>
      </c>
      <c r="AW54" s="88"/>
      <c r="AX54" s="88"/>
      <c r="AY54" s="88"/>
      <c r="AZ54" s="88"/>
      <c r="BA54" s="88"/>
      <c r="BB54" s="88"/>
      <c r="BC54" s="88"/>
      <c r="BD54" s="88"/>
      <c r="BE54" s="89"/>
      <c r="BF54" s="57"/>
    </row>
    <row r="55" spans="1:58" ht="36.75" thickBot="1">
      <c r="A55" s="284"/>
      <c r="B55" s="124" t="s">
        <v>110</v>
      </c>
      <c r="C55" s="143" t="s">
        <v>181</v>
      </c>
      <c r="D55" s="82" t="s">
        <v>17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58">
        <f t="shared" si="7"/>
        <v>0</v>
      </c>
      <c r="W55" s="58"/>
      <c r="X55" s="84"/>
      <c r="Y55" s="84"/>
      <c r="Z55" s="84"/>
      <c r="AA55" s="84"/>
      <c r="AB55" s="84"/>
      <c r="AC55" s="84"/>
      <c r="AD55" s="84"/>
      <c r="AE55" s="84"/>
      <c r="AF55" s="84">
        <v>8</v>
      </c>
      <c r="AG55" s="84">
        <v>28</v>
      </c>
      <c r="AH55" s="84"/>
      <c r="AI55" s="84"/>
      <c r="AJ55" s="84"/>
      <c r="AK55" s="84"/>
      <c r="AL55" s="157"/>
      <c r="AM55" s="157"/>
      <c r="AN55" s="157"/>
      <c r="AO55" s="157"/>
      <c r="AP55" s="113"/>
      <c r="AQ55" s="113"/>
      <c r="AR55" s="113"/>
      <c r="AS55" s="113"/>
      <c r="AT55" s="112"/>
      <c r="AU55" s="112">
        <v>0</v>
      </c>
      <c r="AV55" s="100">
        <f t="shared" si="10"/>
        <v>36</v>
      </c>
      <c r="AW55" s="88"/>
      <c r="AX55" s="88"/>
      <c r="AY55" s="88"/>
      <c r="AZ55" s="88"/>
      <c r="BA55" s="88"/>
      <c r="BB55" s="88"/>
      <c r="BC55" s="88"/>
      <c r="BD55" s="88"/>
      <c r="BE55" s="89"/>
      <c r="BF55" s="57">
        <f t="shared" si="19"/>
        <v>0</v>
      </c>
    </row>
    <row r="56" spans="1:58" ht="24.75" thickBot="1">
      <c r="A56" s="284"/>
      <c r="B56" s="124" t="s">
        <v>182</v>
      </c>
      <c r="C56" s="143" t="s">
        <v>183</v>
      </c>
      <c r="D56" s="82" t="s">
        <v>17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58">
        <f t="shared" si="7"/>
        <v>0</v>
      </c>
      <c r="W56" s="58"/>
      <c r="X56" s="84"/>
      <c r="Y56" s="84"/>
      <c r="Z56" s="84"/>
      <c r="AA56" s="84"/>
      <c r="AB56" s="84"/>
      <c r="AC56" s="84"/>
      <c r="AD56" s="84"/>
      <c r="AE56" s="84"/>
      <c r="AF56" s="84"/>
      <c r="AG56" s="84">
        <v>8</v>
      </c>
      <c r="AH56" s="84">
        <v>28</v>
      </c>
      <c r="AI56" s="84"/>
      <c r="AJ56" s="84"/>
      <c r="AK56" s="84"/>
      <c r="AL56" s="157"/>
      <c r="AM56" s="157"/>
      <c r="AN56" s="157"/>
      <c r="AO56" s="157"/>
      <c r="AP56" s="113"/>
      <c r="AQ56" s="113"/>
      <c r="AR56" s="113"/>
      <c r="AS56" s="113"/>
      <c r="AT56" s="112"/>
      <c r="AU56" s="112">
        <v>0</v>
      </c>
      <c r="AV56" s="100">
        <f t="shared" si="10"/>
        <v>36</v>
      </c>
      <c r="AW56" s="88"/>
      <c r="AX56" s="88"/>
      <c r="AY56" s="88"/>
      <c r="AZ56" s="88"/>
      <c r="BA56" s="88"/>
      <c r="BB56" s="88"/>
      <c r="BC56" s="88"/>
      <c r="BD56" s="88"/>
      <c r="BE56" s="89"/>
      <c r="BF56" s="57"/>
    </row>
    <row r="57" spans="1:58" ht="24.75" thickBot="1">
      <c r="A57" s="284"/>
      <c r="B57" s="81" t="s">
        <v>134</v>
      </c>
      <c r="C57" s="143" t="s">
        <v>171</v>
      </c>
      <c r="D57" s="82" t="s">
        <v>17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58">
        <f t="shared" si="7"/>
        <v>0</v>
      </c>
      <c r="W57" s="58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>
        <v>8</v>
      </c>
      <c r="AI57" s="84">
        <v>36</v>
      </c>
      <c r="AJ57" s="84">
        <v>36</v>
      </c>
      <c r="AK57" s="84">
        <v>28</v>
      </c>
      <c r="AL57" s="157"/>
      <c r="AM57" s="157"/>
      <c r="AN57" s="157"/>
      <c r="AO57" s="157"/>
      <c r="AP57" s="113"/>
      <c r="AQ57" s="113"/>
      <c r="AR57" s="113"/>
      <c r="AS57" s="113"/>
      <c r="AT57" s="112"/>
      <c r="AU57" s="112">
        <v>0</v>
      </c>
      <c r="AV57" s="100">
        <f t="shared" si="10"/>
        <v>108</v>
      </c>
      <c r="AW57" s="88"/>
      <c r="AX57" s="88"/>
      <c r="AY57" s="88"/>
      <c r="AZ57" s="88"/>
      <c r="BA57" s="88"/>
      <c r="BB57" s="88"/>
      <c r="BC57" s="88"/>
      <c r="BD57" s="88"/>
      <c r="BE57" s="89"/>
      <c r="BF57" s="57">
        <f t="shared" si="19"/>
        <v>0</v>
      </c>
    </row>
    <row r="58" spans="1:58" ht="24.75" thickBot="1">
      <c r="A58" s="284"/>
      <c r="B58" s="81" t="s">
        <v>117</v>
      </c>
      <c r="C58" s="143" t="s">
        <v>184</v>
      </c>
      <c r="D58" s="82" t="s">
        <v>17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58">
        <f t="shared" si="7"/>
        <v>0</v>
      </c>
      <c r="W58" s="58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157">
        <v>36</v>
      </c>
      <c r="AM58" s="157">
        <v>36</v>
      </c>
      <c r="AN58" s="157">
        <v>36</v>
      </c>
      <c r="AO58" s="157">
        <v>36</v>
      </c>
      <c r="AP58" s="113"/>
      <c r="AQ58" s="113"/>
      <c r="AR58" s="113"/>
      <c r="AS58" s="113"/>
      <c r="AT58" s="112"/>
      <c r="AU58" s="112">
        <v>0</v>
      </c>
      <c r="AV58" s="100">
        <f t="shared" si="10"/>
        <v>144</v>
      </c>
      <c r="AW58" s="88"/>
      <c r="AX58" s="88"/>
      <c r="AY58" s="88"/>
      <c r="AZ58" s="88"/>
      <c r="BA58" s="88"/>
      <c r="BB58" s="88"/>
      <c r="BC58" s="88"/>
      <c r="BD58" s="88"/>
      <c r="BE58" s="89"/>
      <c r="BF58" s="57">
        <f t="shared" si="19"/>
        <v>0</v>
      </c>
    </row>
    <row r="59" spans="1:58" ht="15.75" thickBot="1">
      <c r="A59" s="284"/>
      <c r="B59" s="155"/>
      <c r="C59" s="156" t="s">
        <v>194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58"/>
      <c r="W59" s="58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102">
        <v>8</v>
      </c>
      <c r="AL59" s="157"/>
      <c r="AM59" s="157"/>
      <c r="AN59" s="157"/>
      <c r="AO59" s="157"/>
      <c r="AP59" s="113"/>
      <c r="AQ59" s="113"/>
      <c r="AR59" s="113"/>
      <c r="AS59" s="113"/>
      <c r="AT59" s="112"/>
      <c r="AU59" s="112"/>
      <c r="AV59" s="100">
        <f t="shared" si="10"/>
        <v>8</v>
      </c>
      <c r="AW59" s="88"/>
      <c r="AX59" s="88"/>
      <c r="AY59" s="88"/>
      <c r="AZ59" s="88"/>
      <c r="BA59" s="88"/>
      <c r="BB59" s="88"/>
      <c r="BC59" s="88"/>
      <c r="BD59" s="88"/>
      <c r="BE59" s="89"/>
      <c r="BF59" s="57"/>
    </row>
    <row r="60" spans="1:58" ht="15.75" thickBot="1">
      <c r="A60" s="284"/>
      <c r="B60" s="155"/>
      <c r="C60" s="156" t="s">
        <v>189</v>
      </c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58"/>
      <c r="W60" s="58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157"/>
      <c r="AM60" s="157"/>
      <c r="AN60" s="157"/>
      <c r="AO60" s="157"/>
      <c r="AP60" s="113">
        <v>36</v>
      </c>
      <c r="AQ60" s="113">
        <v>36</v>
      </c>
      <c r="AR60" s="113">
        <v>36</v>
      </c>
      <c r="AS60" s="113">
        <v>36</v>
      </c>
      <c r="AT60" s="112">
        <v>36</v>
      </c>
      <c r="AU60" s="112">
        <v>36</v>
      </c>
      <c r="AV60" s="100">
        <f t="shared" si="10"/>
        <v>216</v>
      </c>
      <c r="AW60" s="88"/>
      <c r="AX60" s="88"/>
      <c r="AY60" s="88"/>
      <c r="AZ60" s="88"/>
      <c r="BA60" s="88"/>
      <c r="BB60" s="88"/>
      <c r="BC60" s="88"/>
      <c r="BD60" s="88"/>
      <c r="BE60" s="89"/>
      <c r="BF60" s="57"/>
    </row>
    <row r="61" spans="1:58" ht="24" customHeight="1" thickBot="1">
      <c r="A61" s="284"/>
      <c r="B61" s="210" t="s">
        <v>33</v>
      </c>
      <c r="C61" s="211"/>
      <c r="D61" s="212"/>
      <c r="E61" s="22">
        <f t="shared" ref="E61:U61" si="48">E15</f>
        <v>36</v>
      </c>
      <c r="F61" s="22">
        <f t="shared" si="48"/>
        <v>36</v>
      </c>
      <c r="G61" s="22">
        <f t="shared" si="48"/>
        <v>36</v>
      </c>
      <c r="H61" s="22">
        <f t="shared" si="48"/>
        <v>36</v>
      </c>
      <c r="I61" s="22">
        <f t="shared" si="48"/>
        <v>36</v>
      </c>
      <c r="J61" s="22">
        <f t="shared" si="48"/>
        <v>36</v>
      </c>
      <c r="K61" s="22">
        <f t="shared" si="48"/>
        <v>36</v>
      </c>
      <c r="L61" s="22">
        <f t="shared" si="48"/>
        <v>36</v>
      </c>
      <c r="M61" s="22">
        <f t="shared" si="48"/>
        <v>36</v>
      </c>
      <c r="N61" s="22">
        <f t="shared" si="48"/>
        <v>36</v>
      </c>
      <c r="O61" s="22">
        <f t="shared" si="48"/>
        <v>36</v>
      </c>
      <c r="P61" s="50">
        <f t="shared" si="48"/>
        <v>36</v>
      </c>
      <c r="Q61" s="50">
        <f t="shared" si="48"/>
        <v>36</v>
      </c>
      <c r="R61" s="50">
        <f t="shared" si="48"/>
        <v>36</v>
      </c>
      <c r="S61" s="50">
        <f t="shared" si="48"/>
        <v>36</v>
      </c>
      <c r="T61" s="50">
        <f t="shared" si="48"/>
        <v>36</v>
      </c>
      <c r="U61" s="50">
        <f t="shared" si="48"/>
        <v>16</v>
      </c>
      <c r="V61" s="50">
        <f t="shared" si="7"/>
        <v>592</v>
      </c>
      <c r="W61" s="60"/>
      <c r="X61" s="50">
        <f t="shared" ref="X61:AU61" si="49">X15</f>
        <v>36</v>
      </c>
      <c r="Y61" s="50">
        <f t="shared" si="49"/>
        <v>34</v>
      </c>
      <c r="Z61" s="50">
        <f t="shared" si="49"/>
        <v>34</v>
      </c>
      <c r="AA61" s="50">
        <f t="shared" si="49"/>
        <v>34</v>
      </c>
      <c r="AB61" s="50">
        <f t="shared" si="49"/>
        <v>34</v>
      </c>
      <c r="AC61" s="50">
        <f t="shared" si="49"/>
        <v>34</v>
      </c>
      <c r="AD61" s="50">
        <f t="shared" si="49"/>
        <v>36</v>
      </c>
      <c r="AE61" s="50">
        <f t="shared" si="49"/>
        <v>34</v>
      </c>
      <c r="AF61" s="50">
        <f t="shared" si="49"/>
        <v>36</v>
      </c>
      <c r="AG61" s="50">
        <f t="shared" si="49"/>
        <v>36</v>
      </c>
      <c r="AH61" s="50">
        <f t="shared" si="49"/>
        <v>36</v>
      </c>
      <c r="AI61" s="50">
        <f t="shared" si="49"/>
        <v>36</v>
      </c>
      <c r="AJ61" s="50">
        <f t="shared" si="49"/>
        <v>36</v>
      </c>
      <c r="AK61" s="50">
        <f t="shared" si="49"/>
        <v>36</v>
      </c>
      <c r="AL61" s="50">
        <f t="shared" si="49"/>
        <v>36</v>
      </c>
      <c r="AM61" s="50">
        <f t="shared" si="49"/>
        <v>36</v>
      </c>
      <c r="AN61" s="50">
        <f t="shared" si="49"/>
        <v>36</v>
      </c>
      <c r="AO61" s="50">
        <f t="shared" si="49"/>
        <v>36</v>
      </c>
      <c r="AP61" s="50">
        <f t="shared" si="49"/>
        <v>36</v>
      </c>
      <c r="AQ61" s="50">
        <f t="shared" si="49"/>
        <v>36</v>
      </c>
      <c r="AR61" s="50">
        <f t="shared" si="49"/>
        <v>36</v>
      </c>
      <c r="AS61" s="50">
        <f t="shared" si="49"/>
        <v>36</v>
      </c>
      <c r="AT61" s="50">
        <f t="shared" si="49"/>
        <v>36</v>
      </c>
      <c r="AU61" s="50">
        <f t="shared" si="49"/>
        <v>36</v>
      </c>
      <c r="AV61" s="100">
        <f t="shared" si="10"/>
        <v>852</v>
      </c>
      <c r="AW61" s="61"/>
      <c r="AX61" s="61"/>
      <c r="AY61" s="61"/>
      <c r="AZ61" s="61"/>
      <c r="BA61" s="61"/>
      <c r="BB61" s="61"/>
      <c r="BC61" s="61"/>
      <c r="BD61" s="61"/>
      <c r="BE61" s="62"/>
      <c r="BF61" s="63">
        <f t="shared" ref="BF61:BF63" si="50">V61+AU61</f>
        <v>628</v>
      </c>
    </row>
    <row r="62" spans="1:58" ht="22.5" customHeight="1" thickBot="1">
      <c r="A62" s="284"/>
      <c r="B62" s="207" t="s">
        <v>19</v>
      </c>
      <c r="C62" s="208"/>
      <c r="D62" s="209"/>
      <c r="E62" s="22">
        <f t="shared" ref="E62:U62" si="51">E16</f>
        <v>0</v>
      </c>
      <c r="F62" s="22">
        <f t="shared" si="51"/>
        <v>0</v>
      </c>
      <c r="G62" s="22">
        <f t="shared" si="51"/>
        <v>0</v>
      </c>
      <c r="H62" s="22">
        <f t="shared" si="51"/>
        <v>0</v>
      </c>
      <c r="I62" s="22">
        <f t="shared" si="51"/>
        <v>0</v>
      </c>
      <c r="J62" s="22">
        <f t="shared" si="51"/>
        <v>0</v>
      </c>
      <c r="K62" s="22">
        <f t="shared" si="51"/>
        <v>0</v>
      </c>
      <c r="L62" s="22">
        <f t="shared" si="51"/>
        <v>0</v>
      </c>
      <c r="M62" s="22">
        <f t="shared" si="51"/>
        <v>0</v>
      </c>
      <c r="N62" s="22">
        <f t="shared" si="51"/>
        <v>0</v>
      </c>
      <c r="O62" s="22">
        <f t="shared" si="51"/>
        <v>0</v>
      </c>
      <c r="P62" s="50">
        <f t="shared" si="51"/>
        <v>0</v>
      </c>
      <c r="Q62" s="50">
        <f t="shared" si="51"/>
        <v>0</v>
      </c>
      <c r="R62" s="50">
        <f t="shared" si="51"/>
        <v>0</v>
      </c>
      <c r="S62" s="50">
        <f t="shared" si="51"/>
        <v>0</v>
      </c>
      <c r="T62" s="50">
        <f t="shared" si="51"/>
        <v>0</v>
      </c>
      <c r="U62" s="50">
        <f t="shared" si="51"/>
        <v>20</v>
      </c>
      <c r="V62" s="50">
        <f t="shared" si="7"/>
        <v>20</v>
      </c>
      <c r="W62" s="64"/>
      <c r="X62" s="50">
        <f t="shared" ref="X62:AU62" si="52">X16</f>
        <v>0</v>
      </c>
      <c r="Y62" s="50">
        <f t="shared" si="52"/>
        <v>2</v>
      </c>
      <c r="Z62" s="50">
        <f t="shared" si="52"/>
        <v>2</v>
      </c>
      <c r="AA62" s="50">
        <f t="shared" si="52"/>
        <v>2</v>
      </c>
      <c r="AB62" s="50">
        <f t="shared" si="52"/>
        <v>2</v>
      </c>
      <c r="AC62" s="50">
        <f t="shared" si="52"/>
        <v>2</v>
      </c>
      <c r="AD62" s="50">
        <f t="shared" si="52"/>
        <v>0</v>
      </c>
      <c r="AE62" s="50">
        <f t="shared" si="52"/>
        <v>2</v>
      </c>
      <c r="AF62" s="50">
        <f t="shared" si="52"/>
        <v>0</v>
      </c>
      <c r="AG62" s="50">
        <f t="shared" si="52"/>
        <v>0</v>
      </c>
      <c r="AH62" s="50">
        <f t="shared" si="52"/>
        <v>0</v>
      </c>
      <c r="AI62" s="50">
        <f t="shared" si="52"/>
        <v>0</v>
      </c>
      <c r="AJ62" s="50">
        <f t="shared" si="52"/>
        <v>0</v>
      </c>
      <c r="AK62" s="50">
        <f t="shared" si="52"/>
        <v>0</v>
      </c>
      <c r="AL62" s="50">
        <f t="shared" si="52"/>
        <v>0</v>
      </c>
      <c r="AM62" s="50">
        <f t="shared" si="52"/>
        <v>0</v>
      </c>
      <c r="AN62" s="50">
        <f t="shared" si="52"/>
        <v>0</v>
      </c>
      <c r="AO62" s="50">
        <f t="shared" si="52"/>
        <v>0</v>
      </c>
      <c r="AP62" s="50">
        <f t="shared" si="52"/>
        <v>0</v>
      </c>
      <c r="AQ62" s="50">
        <f t="shared" si="52"/>
        <v>0</v>
      </c>
      <c r="AR62" s="50">
        <f t="shared" si="52"/>
        <v>0</v>
      </c>
      <c r="AS62" s="50">
        <f t="shared" si="52"/>
        <v>0</v>
      </c>
      <c r="AT62" s="50">
        <f t="shared" si="52"/>
        <v>0</v>
      </c>
      <c r="AU62" s="50">
        <f t="shared" si="52"/>
        <v>0</v>
      </c>
      <c r="AV62" s="100">
        <f t="shared" si="10"/>
        <v>12</v>
      </c>
      <c r="AW62" s="61"/>
      <c r="AX62" s="61"/>
      <c r="AY62" s="61"/>
      <c r="AZ62" s="61"/>
      <c r="BA62" s="61"/>
      <c r="BB62" s="61"/>
      <c r="BC62" s="61"/>
      <c r="BD62" s="61"/>
      <c r="BE62" s="62"/>
      <c r="BF62" s="63">
        <f t="shared" si="50"/>
        <v>20</v>
      </c>
    </row>
    <row r="63" spans="1:58" ht="18" customHeight="1" thickBot="1">
      <c r="A63" s="284"/>
      <c r="B63" s="207" t="s">
        <v>20</v>
      </c>
      <c r="C63" s="208"/>
      <c r="D63" s="209"/>
      <c r="E63" s="23">
        <f>E61+E62</f>
        <v>36</v>
      </c>
      <c r="F63" s="23">
        <f t="shared" ref="F63:U63" si="53">F61+F62</f>
        <v>36</v>
      </c>
      <c r="G63" s="23">
        <f t="shared" si="53"/>
        <v>36</v>
      </c>
      <c r="H63" s="23">
        <f t="shared" si="53"/>
        <v>36</v>
      </c>
      <c r="I63" s="23">
        <f t="shared" si="53"/>
        <v>36</v>
      </c>
      <c r="J63" s="23">
        <f t="shared" si="53"/>
        <v>36</v>
      </c>
      <c r="K63" s="23">
        <f t="shared" si="53"/>
        <v>36</v>
      </c>
      <c r="L63" s="23">
        <f t="shared" si="53"/>
        <v>36</v>
      </c>
      <c r="M63" s="23">
        <f t="shared" si="53"/>
        <v>36</v>
      </c>
      <c r="N63" s="23">
        <f t="shared" si="53"/>
        <v>36</v>
      </c>
      <c r="O63" s="23">
        <f t="shared" si="53"/>
        <v>36</v>
      </c>
      <c r="P63" s="65">
        <f t="shared" si="53"/>
        <v>36</v>
      </c>
      <c r="Q63" s="65">
        <f t="shared" si="53"/>
        <v>36</v>
      </c>
      <c r="R63" s="65">
        <f t="shared" si="53"/>
        <v>36</v>
      </c>
      <c r="S63" s="65">
        <f t="shared" si="53"/>
        <v>36</v>
      </c>
      <c r="T63" s="65">
        <f t="shared" si="53"/>
        <v>36</v>
      </c>
      <c r="U63" s="65">
        <f t="shared" si="53"/>
        <v>36</v>
      </c>
      <c r="V63" s="59">
        <f>SUM(E63:U63)</f>
        <v>612</v>
      </c>
      <c r="W63" s="64"/>
      <c r="X63" s="51">
        <f>X61+X62</f>
        <v>36</v>
      </c>
      <c r="Y63" s="51">
        <f t="shared" ref="Y63:AU63" si="54">Y61+Y62</f>
        <v>36</v>
      </c>
      <c r="Z63" s="51">
        <f t="shared" si="54"/>
        <v>36</v>
      </c>
      <c r="AA63" s="51">
        <f t="shared" si="54"/>
        <v>36</v>
      </c>
      <c r="AB63" s="51">
        <f t="shared" si="54"/>
        <v>36</v>
      </c>
      <c r="AC63" s="51">
        <f t="shared" si="54"/>
        <v>36</v>
      </c>
      <c r="AD63" s="51">
        <f t="shared" si="54"/>
        <v>36</v>
      </c>
      <c r="AE63" s="51">
        <f t="shared" si="54"/>
        <v>36</v>
      </c>
      <c r="AF63" s="51">
        <f t="shared" si="54"/>
        <v>36</v>
      </c>
      <c r="AG63" s="51">
        <f t="shared" si="54"/>
        <v>36</v>
      </c>
      <c r="AH63" s="51">
        <f t="shared" si="54"/>
        <v>36</v>
      </c>
      <c r="AI63" s="51">
        <f t="shared" si="54"/>
        <v>36</v>
      </c>
      <c r="AJ63" s="51">
        <f t="shared" si="54"/>
        <v>36</v>
      </c>
      <c r="AK63" s="51">
        <f t="shared" si="54"/>
        <v>36</v>
      </c>
      <c r="AL63" s="51">
        <f t="shared" si="54"/>
        <v>36</v>
      </c>
      <c r="AM63" s="51">
        <f t="shared" si="54"/>
        <v>36</v>
      </c>
      <c r="AN63" s="51">
        <f t="shared" si="54"/>
        <v>36</v>
      </c>
      <c r="AO63" s="51">
        <f t="shared" si="54"/>
        <v>36</v>
      </c>
      <c r="AP63" s="51">
        <f t="shared" si="54"/>
        <v>36</v>
      </c>
      <c r="AQ63" s="51">
        <f t="shared" si="54"/>
        <v>36</v>
      </c>
      <c r="AR63" s="51">
        <f t="shared" si="54"/>
        <v>36</v>
      </c>
      <c r="AS63" s="51">
        <f t="shared" si="54"/>
        <v>36</v>
      </c>
      <c r="AT63" s="50">
        <f t="shared" si="54"/>
        <v>36</v>
      </c>
      <c r="AU63" s="50">
        <f t="shared" si="54"/>
        <v>36</v>
      </c>
      <c r="AV63" s="100">
        <f>SUM(X63:AU63)</f>
        <v>864</v>
      </c>
      <c r="AW63" s="66"/>
      <c r="AX63" s="66"/>
      <c r="AY63" s="66"/>
      <c r="AZ63" s="66"/>
      <c r="BA63" s="66"/>
      <c r="BB63" s="66"/>
      <c r="BC63" s="66"/>
      <c r="BD63" s="66"/>
      <c r="BE63" s="67"/>
      <c r="BF63" s="63">
        <f t="shared" si="50"/>
        <v>648</v>
      </c>
    </row>
    <row r="64" spans="1:58"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</row>
    <row r="65" spans="1:59"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</row>
    <row r="66" spans="1:59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27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</row>
    <row r="67" spans="1:59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28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</row>
    <row r="68" spans="1:59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</row>
    <row r="69" spans="1:59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53"/>
      <c r="O69" s="53"/>
      <c r="P69" s="53"/>
      <c r="Q69" s="53"/>
      <c r="R69" s="53"/>
      <c r="S69" s="53"/>
      <c r="T69" s="53"/>
      <c r="U69" s="53"/>
      <c r="V69" s="56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29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</row>
    <row r="70" spans="1:59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</row>
    <row r="71" spans="1:59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</row>
    <row r="72" spans="1:59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</row>
    <row r="73" spans="1:59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</row>
    <row r="74" spans="1:59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</row>
    <row r="75" spans="1:59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</row>
    <row r="76" spans="1:59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</row>
    <row r="77" spans="1:59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59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</row>
    <row r="79" spans="1:59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59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</row>
    <row r="83" spans="1:59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1:59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</row>
    <row r="86" spans="1:59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</row>
    <row r="87" spans="1:59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1:59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59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</row>
    <row r="90" spans="1:59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</row>
    <row r="91" spans="1:59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</row>
    <row r="92" spans="1:59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</row>
    <row r="93" spans="1:59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</row>
    <row r="94" spans="1:59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</row>
    <row r="95" spans="1:59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</row>
    <row r="96" spans="1:59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</row>
    <row r="97" spans="1:59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</row>
    <row r="98" spans="1:59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</row>
    <row r="99" spans="1:59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</row>
    <row r="100" spans="1:59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</row>
    <row r="101" spans="1:59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</row>
    <row r="102" spans="1:59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</row>
    <row r="103" spans="1:59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</row>
    <row r="104" spans="1:59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</row>
    <row r="105" spans="1:59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</row>
    <row r="106" spans="1:59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</row>
    <row r="107" spans="1:59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</row>
    <row r="108" spans="1:59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</row>
    <row r="109" spans="1:59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</row>
    <row r="110" spans="1:59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</row>
    <row r="111" spans="1:59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</row>
    <row r="112" spans="1:59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</row>
    <row r="113" spans="1:59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</row>
    <row r="114" spans="1:59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</row>
    <row r="115" spans="1:59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</row>
    <row r="116" spans="1:59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</row>
    <row r="117" spans="1:59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</row>
    <row r="118" spans="1:59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</row>
    <row r="119" spans="1:59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1:59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</row>
    <row r="121" spans="1:59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</row>
    <row r="122" spans="1:59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</row>
    <row r="123" spans="1:59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</row>
    <row r="124" spans="1:59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</row>
    <row r="125" spans="1:59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</row>
    <row r="126" spans="1:59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</row>
    <row r="127" spans="1:59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</row>
    <row r="128" spans="1:59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</row>
    <row r="129" spans="1:59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</row>
    <row r="130" spans="1:59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</row>
    <row r="131" spans="1:59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</row>
    <row r="132" spans="1:59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</row>
    <row r="133" spans="1:59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</row>
    <row r="134" spans="1:59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</row>
    <row r="135" spans="1:59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</row>
    <row r="136" spans="1:59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</row>
    <row r="137" spans="1:59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</row>
    <row r="138" spans="1:59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</row>
    <row r="139" spans="1:59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</row>
    <row r="140" spans="1:59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</row>
    <row r="141" spans="1:59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</row>
    <row r="142" spans="1:59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</row>
    <row r="143" spans="1:59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</row>
    <row r="144" spans="1:59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</row>
    <row r="145" spans="1:59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</row>
    <row r="146" spans="1:59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1:59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59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</row>
    <row r="149" spans="1:59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</row>
    <row r="150" spans="1:59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</row>
    <row r="151" spans="1:59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</row>
    <row r="153" spans="1:59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</row>
    <row r="154" spans="1:59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59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</row>
    <row r="156" spans="1:59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</row>
    <row r="157" spans="1:59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1:59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59">
      <c r="A160" s="13"/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1:59">
      <c r="A161" s="13"/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</sheetData>
  <mergeCells count="67">
    <mergeCell ref="B9:H9"/>
    <mergeCell ref="B23:B24"/>
    <mergeCell ref="C23:C24"/>
    <mergeCell ref="C10:C14"/>
    <mergeCell ref="D10:D14"/>
    <mergeCell ref="C17:C18"/>
    <mergeCell ref="B21:B22"/>
    <mergeCell ref="C21:C22"/>
    <mergeCell ref="C48:C49"/>
    <mergeCell ref="B19:B20"/>
    <mergeCell ref="C19:C20"/>
    <mergeCell ref="B25:B26"/>
    <mergeCell ref="C25:C26"/>
    <mergeCell ref="B29:B30"/>
    <mergeCell ref="C29:C30"/>
    <mergeCell ref="B27:B28"/>
    <mergeCell ref="C27:C28"/>
    <mergeCell ref="B39:B40"/>
    <mergeCell ref="C39:C40"/>
    <mergeCell ref="B41:B42"/>
    <mergeCell ref="C41:C42"/>
    <mergeCell ref="B33:B34"/>
    <mergeCell ref="C33:C34"/>
    <mergeCell ref="B63:D63"/>
    <mergeCell ref="B62:D62"/>
    <mergeCell ref="AN8:AZ8"/>
    <mergeCell ref="P8:AH8"/>
    <mergeCell ref="S10:U10"/>
    <mergeCell ref="Y10:Z10"/>
    <mergeCell ref="B35:B36"/>
    <mergeCell ref="C35:C36"/>
    <mergeCell ref="B50:B51"/>
    <mergeCell ref="C50:C51"/>
    <mergeCell ref="B37:B38"/>
    <mergeCell ref="C37:C38"/>
    <mergeCell ref="B52:B53"/>
    <mergeCell ref="C52:C53"/>
    <mergeCell ref="B43:B44"/>
    <mergeCell ref="B48:B49"/>
    <mergeCell ref="AO1:AY1"/>
    <mergeCell ref="AO4:BE4"/>
    <mergeCell ref="I5:AI5"/>
    <mergeCell ref="A6:BF6"/>
    <mergeCell ref="B7:BC7"/>
    <mergeCell ref="AN2:AZ2"/>
    <mergeCell ref="AN3:BE3"/>
    <mergeCell ref="BB10:BD10"/>
    <mergeCell ref="AB10:AD10"/>
    <mergeCell ref="AF10:AH10"/>
    <mergeCell ref="AJ10:AM10"/>
    <mergeCell ref="AO10:AQ10"/>
    <mergeCell ref="A15:A63"/>
    <mergeCell ref="B15:B16"/>
    <mergeCell ref="C15:C16"/>
    <mergeCell ref="B17:B18"/>
    <mergeCell ref="W9:AC9"/>
    <mergeCell ref="A10:A14"/>
    <mergeCell ref="B10:B14"/>
    <mergeCell ref="E11:BE11"/>
    <mergeCell ref="E13:BE13"/>
    <mergeCell ref="AS10:AU10"/>
    <mergeCell ref="F10:H10"/>
    <mergeCell ref="J10:M10"/>
    <mergeCell ref="O10:Q10"/>
    <mergeCell ref="AW10:AZ10"/>
    <mergeCell ref="B61:D61"/>
    <mergeCell ref="C43:C44"/>
  </mergeCells>
  <hyperlinks>
    <hyperlink ref="BG10" location="_ftn1" display="_ftn1"/>
  </hyperlinks>
  <pageMargins left="0.25" right="0.25" top="0.75" bottom="0.75" header="0.3" footer="0.3"/>
  <pageSetup paperSize="9" scale="49" fitToHeight="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apxQN9yxIOmrD3gDfczi/zlwnPhMLrNEu7v/0jBn6Pg=</DigestValue>
    </Reference>
    <Reference Type="http://www.w3.org/2000/09/xmldsig#Object" URI="#idOfficeObject">
      <DigestMethod Algorithm="urn:ietf:params:xml:ns:cpxmlsec:algorithms:gostr34112012-256"/>
      <DigestValue>gKXRgcFq8KgeUEES5OLOspZuHor9GeLTwHsCQH7vzLM=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M9KvZlTztOG8jI9yeIxOTPjQS2ej8rKZrA7k/EwGQbo=</DigestValue>
    </Reference>
  </SignedInfo>
  <SignatureValue>FmZvKTBJHLizQcjkjcHTJThVSWeRR7olvBSSg12XHY4+wKPw7jF24kfXATGroQFD
x5LoRxA3XYLJk69o+PRYaQ==</SignatureValue>
  <KeyInfo>
    <X509Data>
      <X509Certificate>MIIJLTCCCNqgAwIBAgIUa/MrG8JGWVPI6NCSsIv7UzATUMwwCgYIKoUDBwEBAwIw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jNC90L7QtSDQutCw0LfQvdCw0YfQtdC50YHRgtCy0L4wHhcNMjEwMjA1MTE0MDU2
WhcNMjIwNTA1MTE0MDU2WjCCAlExGjAYBggqhQMDgQMBARIMNjE2NTEzNDU4NjI1
MRYwFAYFKoUDZAMSCzE0NTU2MTkwMjY4MSMwIQYJKoZIhvcNAQkBFhRrb2JsaWtv
dkBhZG0ucmtzaS5ydTELMAkGA1UEBhMCUlUxLDAqBgNVBAgMI9Cg0L7RgdGC0L7Q
stGB0LrQsNGPINC+0LHQu9Cw0YHRgtGMMSMwIQYDVQQHDBrQoNC+0YHRgtC+0LIt
0L3QsC3QlNC+0L3RgzGCARAwggEMBgNVBAoMggED0JPQntCh0KPQlNCQ0KDQodCi
0JLQldCd0J3QntCVINCR0K7QlNCW0JXQotCd0J7QlSDQn9Cg0J7QpNCV0KHQodCY
0J7QndCQ0JvQrNCd0J7QlSDQntCR0KDQkNCX0J7QktCQ0KLQldCb0KzQndCe0JUg
0KPQp9Cg0JXQltCU0JXQndCY0JUg0KDQntCh0KLQntCS0KHQmtCe0Jkg0J7QkdCb
0JDQodCi0JggItCg0J7QodCi0J7QktCh0JrQmNCZLdCd0JAt0JTQntCd0KMg0JrQ
ntCb0JvQldCU0JYg0KHQktCv0JfQmCDQmCDQmNCd0KTQntCg0JzQkNCi0JjQmtCY
IjEqMCgGA1UEKgwh0KHQtdGA0LPQtdC5INCd0LjQutC+0LvQsNC10LLQuNGHMRkw
FwYDVQQEDBDQk9C+0YDQsdGD0L3QvtCyMTswOQYDVQQDDDLQk9C+0YDQsdGD0L3Q
vtCyINCh0LXRgNCz0LXQuSDQndC40LrQvtC70LDQtdCy0LjRhzBmMB8GCCqFAwcB
AQEBMBMGByqFAwICJAAGCCqFAwcBAQICA0MABEC6nDMg6+ophD7mKprDbDzo+T2B
1+fEt+vHtd4NefQrq+MtFLp/24py8r3Ev4PFwZnp1sLjIxe5aWBkjJgCxO7Vo4IE
YTCCBF0wDAYDVR0TAQH/BAIwADATBgNVHSAEDDAKMAgGBiqFA2RxATAoBgNVHREE
ITAfoB0GCiqFAwM9ntc2AQigDxMNMDM1ODEwMDAwMDQxNjA2BgUqhQNkbwQtDCsi
0JrRgNC40L/RgtC+0J/RgNC+IENTUCIgKNCy0LXRgNGB0LjRjyA0LjApMIIBZAYF
KoUDZHAEggFZMIIBVQxHItCa0YDQuNC/0YLQvtCf0YDQviBDU1AiINCy0LXRgNGB
0LjRjyA0LjAgKNC40YHQv9C+0LvQvdC10L3QuNC1IDItQmFzZSkMaNCf0YDQvtCz
0YDQsNC80LzQvdC+LdCw0L/Qv9Cw0YDQsNGC0L3Ri9C5INC60L7QvNC/0LvQtdC6
0YEgwqvQrtC90LjRgdC10YDRgi3Qk9Ce0KHQosK7LiDQktC10YDRgdC40Y8gMy4w
DE/QodC10YDRgtC40YTQuNC60LDRgiDRgdC+0L7RgtCy0LXRgtGB0YLQstC40Y8g
4oSWINCh0KQvMTI0LTM5NjYg0L7RgiAxNS4wMS4yMDIxDE/QodC10YDRgtC40YTQ
uNC60LDRgiDRgdC+0L7RgtCy0LXRgtGB0YLQstC40Y8g4oSWINCh0KQvMTI4LTM1
ODEg0L7RgiAyMC4xMi4yMDE4MA4GA1UdDwEB/wQEAwID+DBFBgNVHSUEPjA8Bggr
BgEFBQcDAgYNKoUDAz2e1zYBBgMFAQYNKoUDAz2e1zYBBgMFAgYIKoUDA4F7CAEG
CCqFAwOBewgCMCsGA1UdEAQkMCKADzIwMjEwMjA1MTE0MDU2WoEPMjAyMjA1MDUx
MTQwNTZaMIIBXwYDVR0jBIIBVjCCAVKAFNBklm1yQOtYfSR/uyBbz8OObHrUoYIB
LKSCASgwggEkMR4wHAYJKoZIhvcNAQkBFg9kaXRAbWluc3Z5YXoucnUxCzAJBgNV
BAYTAlJVMRgwFgYDVQQIDA83NyDQnNC+0YHQutCy0LAxGTAXBgNVBAcMENCzLiDQ
nNC+0YHQutCy0LAxLjAsBgNVBAkMJdGD0LvQuNGG0LAg0KLQstC10YDRgdC60LDR
jywg0LTQvtC8IDcxLDAqBgNVBAoMI9Cc0LjQvdC60L7QvNGB0LLRj9C30Ywg0KDQ
vtGB0YHQuNC4MRgwFgYFKoUDZAESDTEwNDc3MDIwMjY3MDExGjAYBggqhQMDgQMB
ARIMMDA3NzEwNDc0Mzc1MSwwKgYDVQQDDCPQnNC40L3QutC+0LzRgdCy0Y/Qt9GM
INCg0L7RgdGB0LjQuIIKYqt5lQAAAAADtjBoBgNVHR8EYTBfMC6gLKAqhihodHRw
Oi8vY3JsLnJvc2them5hLnJ1L2NybC91Y2ZrXzIwMjAuY3JsMC2gK6AphidodHRw
Oi8vY3JsLmZzZmsubG9jYWwvY3JsL3VjZmtfMjAyMC5jcmwwHQYDVR0OBBYEFKvg
Yvz6uvB/NIamYOHyCMBnwVFuMAoGCCqFAwcBAQMCA0EA9cKPFTBRrZrf3oOQQ6K+
wct5xupamIOZs6RdGXiw8Yq8If90VGxKGOpzTQWODudHcezugC5MbWOFF+Ukhyzy
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aNGNo1rFaHcbs9+MRNpmN1ANmRk=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Z7VH/3oe1x1d+QJIrLyWyYJSnDM=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Z7VH/3oe1x1d+QJIrLyWyYJSnDM=</DigestValue>
      </Reference>
      <Reference URI="/xl/sharedStrings.xml?ContentType=application/vnd.openxmlformats-officedocument.spreadsheetml.sharedStrings+xml">
        <DigestMethod Algorithm="http://www.w3.org/2000/09/xmldsig#sha1"/>
        <DigestValue>kKjpS4TWQGTsiaWcZ7RXJ4WRD/k=</DigestValue>
      </Reference>
      <Reference URI="/xl/styles.xml?ContentType=application/vnd.openxmlformats-officedocument.spreadsheetml.styles+xml">
        <DigestMethod Algorithm="http://www.w3.org/2000/09/xmldsig#sha1"/>
        <DigestValue>q2tI3f87SyBLhHAfSL2031a38YE=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Y9whJXG7CX+BJ+GBYkMLbbJmaAk=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c27F6Cgs4+fT3rqh94ftuUmhKLA=</DigestValue>
      </Reference>
      <Reference URI="/xl/worksheets/sheet2.xml?ContentType=application/vnd.openxmlformats-officedocument.spreadsheetml.worksheet+xml">
        <DigestMethod Algorithm="http://www.w3.org/2000/09/xmldsig#sha1"/>
        <DigestValue>Yxhv6xwrlPXUobKB5ZdO1bhFL8k=</DigestValue>
      </Reference>
      <Reference URI="/xl/worksheets/sheet3.xml?ContentType=application/vnd.openxmlformats-officedocument.spreadsheetml.worksheet+xml">
        <DigestMethod Algorithm="http://www.w3.org/2000/09/xmldsig#sha1"/>
        <DigestValue>vHsgHc3/MmApQAI8GGtjz1E30kg=</DigestValue>
      </Reference>
      <Reference URI="/xl/worksheets/sheet4.xml?ContentType=application/vnd.openxmlformats-officedocument.spreadsheetml.worksheet+xml">
        <DigestMethod Algorithm="http://www.w3.org/2000/09/xmldsig#sha1"/>
        <DigestValue>kqTFOamHf6Xp5XwKsDxOksMMK6o=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2022-03-15T14:52:40Z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2022-03-15T14:52:40Z</xd:SigningTime>
          <xd:SigningCertificate>
            <xd:Cert>
              <xd:CertDigest>
                <DigestMethod Algorithm="http://www.w3.org/2000/09/xmldsig#sha1"/>
                <DigestValue>T2nBTECzJayKBFOMk+W8lBbCD+Q=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616284848835548246807225681475968153055359357132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 набор 2021 г.</vt:lpstr>
      <vt:lpstr>2 курс набор 2021 г.</vt:lpstr>
      <vt:lpstr>3 курс набор 2021 г  </vt:lpstr>
      <vt:lpstr>4 курс набор 2021 г </vt:lpstr>
      <vt:lpstr>'1 курс набор 2021 г.'!_ftnref1</vt:lpstr>
      <vt:lpstr>'2 курс набор 2021 г.'!_ftnref1</vt:lpstr>
      <vt:lpstr>'3 курс набор 2021 г  '!_ftnref1</vt:lpstr>
      <vt:lpstr>'4 курс набор 2021 г '!_ftnref1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2021-02-20T09:00:50Z</cp:lastPrinted>
  <dcterms:created xsi:type="dcterms:W3CDTF">2011-05-13T04:08:18Z</dcterms:created>
  <dcterms:modified xsi:type="dcterms:W3CDTF">2022-03-15T14:28:41Z</dcterms:modified>
</cp:coreProperties>
</file>