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45" windowWidth="15195" windowHeight="11640" tabRatio="252"/>
  </bookViews>
  <sheets>
    <sheet name="Лист2" sheetId="2" r:id="rId1"/>
    <sheet name="Лист3" sheetId="3" r:id="rId2"/>
    <sheet name="Лист1" sheetId="4" r:id="rId3"/>
  </sheets>
  <definedNames>
    <definedName name="_xlnm._FilterDatabase" localSheetId="0" hidden="1">Лист2!$A$2:$BJ$27</definedName>
  </definedNames>
  <calcPr calcId="125725"/>
</workbook>
</file>

<file path=xl/calcChain.xml><?xml version="1.0" encoding="utf-8"?>
<calcChain xmlns="http://schemas.openxmlformats.org/spreadsheetml/2006/main">
  <c r="BG22" i="2"/>
  <c r="BG6"/>
  <c r="BG5"/>
  <c r="BG9"/>
  <c r="BG24"/>
  <c r="BG21"/>
  <c r="BG19"/>
  <c r="BG8"/>
  <c r="BG11"/>
  <c r="BG3"/>
  <c r="BG7"/>
  <c r="BG18"/>
  <c r="BG20"/>
  <c r="BG16"/>
  <c r="BG12"/>
  <c r="BG17"/>
  <c r="BG23"/>
  <c r="BG10"/>
  <c r="BG25"/>
  <c r="BG13"/>
  <c r="BG26"/>
  <c r="BG27"/>
  <c r="BG14"/>
  <c r="BG4"/>
  <c r="BG15"/>
  <c r="AR22" l="1"/>
  <c r="AR6"/>
  <c r="AR5"/>
  <c r="AR9"/>
  <c r="AR24"/>
  <c r="AR21"/>
  <c r="AR19"/>
  <c r="AR8"/>
  <c r="AR11"/>
  <c r="AR3"/>
  <c r="AR7"/>
  <c r="AR18"/>
  <c r="AR20"/>
  <c r="AR16"/>
  <c r="AR12"/>
  <c r="AR17"/>
  <c r="AR23"/>
  <c r="AR10"/>
  <c r="AR25"/>
  <c r="AR13"/>
  <c r="AR26"/>
  <c r="AR27"/>
  <c r="AR14"/>
  <c r="AR4"/>
  <c r="V22"/>
  <c r="W22" s="1"/>
  <c r="Y22" s="1"/>
  <c r="V6"/>
  <c r="W6" s="1"/>
  <c r="Y6" s="1"/>
  <c r="V5"/>
  <c r="V9"/>
  <c r="W9" s="1"/>
  <c r="Y9" s="1"/>
  <c r="V24"/>
  <c r="W24" s="1"/>
  <c r="Y24" s="1"/>
  <c r="V21"/>
  <c r="W21" s="1"/>
  <c r="Y21" s="1"/>
  <c r="V19"/>
  <c r="W19" s="1"/>
  <c r="Y19" s="1"/>
  <c r="V8"/>
  <c r="W8" s="1"/>
  <c r="Y8" s="1"/>
  <c r="V11"/>
  <c r="W11" s="1"/>
  <c r="Y11" s="1"/>
  <c r="V3"/>
  <c r="W3" s="1"/>
  <c r="Y3" s="1"/>
  <c r="V7"/>
  <c r="W7" s="1"/>
  <c r="Y7" s="1"/>
  <c r="V18"/>
  <c r="W18" s="1"/>
  <c r="Y18" s="1"/>
  <c r="V20"/>
  <c r="W20" s="1"/>
  <c r="Y20" s="1"/>
  <c r="V16"/>
  <c r="W16" s="1"/>
  <c r="Y16" s="1"/>
  <c r="V12"/>
  <c r="W12" s="1"/>
  <c r="Y12" s="1"/>
  <c r="V17"/>
  <c r="W17" s="1"/>
  <c r="Y17" s="1"/>
  <c r="V23"/>
  <c r="W23" s="1"/>
  <c r="Y23" s="1"/>
  <c r="V10"/>
  <c r="W10" s="1"/>
  <c r="Y10" s="1"/>
  <c r="V25"/>
  <c r="W25" s="1"/>
  <c r="Y25" s="1"/>
  <c r="V13"/>
  <c r="W13" s="1"/>
  <c r="Y13" s="1"/>
  <c r="V26"/>
  <c r="W26" s="1"/>
  <c r="Y26" s="1"/>
  <c r="V27"/>
  <c r="W27" s="1"/>
  <c r="Y27" s="1"/>
  <c r="V14"/>
  <c r="W14" s="1"/>
  <c r="Y14" s="1"/>
  <c r="V4"/>
  <c r="W4" s="1"/>
  <c r="Y4" s="1"/>
  <c r="AR15"/>
  <c r="V15"/>
  <c r="C2" i="3"/>
  <c r="D2" s="1"/>
  <c r="W5" i="2" l="1"/>
  <c r="Y5" s="1"/>
  <c r="BH5" s="1"/>
  <c r="W15"/>
  <c r="Y15" s="1"/>
  <c r="BH15" s="1"/>
  <c r="BH14"/>
  <c r="BH19"/>
  <c r="BH11"/>
  <c r="BH26"/>
  <c r="BH12"/>
  <c r="BH23"/>
  <c r="BH16"/>
  <c r="BH18"/>
  <c r="BH8"/>
  <c r="BH6"/>
  <c r="BH17"/>
  <c r="BH3"/>
  <c r="BH20"/>
  <c r="BH10"/>
  <c r="BH4"/>
  <c r="BH27"/>
  <c r="BH21"/>
  <c r="BH24"/>
  <c r="BH9"/>
  <c r="BH13"/>
  <c r="BH25"/>
  <c r="BH7"/>
  <c r="BH22"/>
</calcChain>
</file>

<file path=xl/sharedStrings.xml><?xml version="1.0" encoding="utf-8"?>
<sst xmlns="http://schemas.openxmlformats.org/spreadsheetml/2006/main" count="225" uniqueCount="202">
  <si>
    <t>№</t>
  </si>
  <si>
    <t>задание по Excel</t>
  </si>
  <si>
    <t>задание по Word</t>
  </si>
  <si>
    <t>сумма баллов</t>
  </si>
  <si>
    <t>ИТОГО</t>
  </si>
  <si>
    <t>Место</t>
  </si>
  <si>
    <t>переименовать листы</t>
  </si>
  <si>
    <t>задание по Power Point</t>
  </si>
  <si>
    <t>ФИО студента</t>
  </si>
  <si>
    <t>Код участника</t>
  </si>
  <si>
    <t>Колонка</t>
  </si>
  <si>
    <t>Элементы схемы</t>
  </si>
  <si>
    <t>Формула</t>
  </si>
  <si>
    <t>Рамка формулы</t>
  </si>
  <si>
    <t>набор</t>
  </si>
  <si>
    <t>знаков без пробелов</t>
  </si>
  <si>
    <t>набрано символов</t>
  </si>
  <si>
    <t>%</t>
  </si>
  <si>
    <t>баллы</t>
  </si>
  <si>
    <t>Кол-во символов без пробелов</t>
  </si>
  <si>
    <t>Текст (баллы)</t>
  </si>
  <si>
    <t>% набранного текста</t>
  </si>
  <si>
    <t>Раскрывающийся список</t>
  </si>
  <si>
    <t>Условное форматирование</t>
  </si>
  <si>
    <t>Примечание</t>
  </si>
  <si>
    <t>Формат денежный</t>
  </si>
  <si>
    <t>Легенда</t>
  </si>
  <si>
    <t>Форматирование рядов данных</t>
  </si>
  <si>
    <t>Форматирование таблицы по образцу (рамка)</t>
  </si>
  <si>
    <t>Форматирование таблицы по образцу (заливка)</t>
  </si>
  <si>
    <t>окрасить листы</t>
  </si>
  <si>
    <t>Правила комп. набора</t>
  </si>
  <si>
    <t>Форматирование абзацев</t>
  </si>
  <si>
    <t>поля</t>
  </si>
  <si>
    <t>ФИО преподавателя</t>
  </si>
  <si>
    <t>ГБОУ СПО РО «Ростовский – на – Дону строительный колледж»</t>
  </si>
  <si>
    <t>Название учебного заведения</t>
  </si>
  <si>
    <t>Чаркин Виктор Вламирович</t>
  </si>
  <si>
    <t>Батайский техникум информационных технологий и радиоэлектроники «Донинтех»</t>
  </si>
  <si>
    <t>Печаева Яна Владимировна</t>
  </si>
  <si>
    <t>ГАОУ СПО РО «Донской банковский техникум»</t>
  </si>
  <si>
    <t>Дьяченко Ольга Геннадьевна</t>
  </si>
  <si>
    <t>ГБОУ СПО РО РТЭК</t>
  </si>
  <si>
    <t>Дубинина Людмила</t>
  </si>
  <si>
    <t>Колледж экономики, управления и права</t>
  </si>
  <si>
    <t>Чеботарева Алина Владимеровна</t>
  </si>
  <si>
    <t xml:space="preserve">ГБОУ СПО РО «Ростовский-на-Дону гидрометеорологический техникум» </t>
  </si>
  <si>
    <t>Быкадоров Вадим Павлович</t>
  </si>
  <si>
    <t>ГБОУ СПО РО «Ростовский-на-Дону колледж связи и информатики»</t>
  </si>
  <si>
    <t>Година Алексей Романович</t>
  </si>
  <si>
    <t>Лепешкова Лилия Викторовна</t>
  </si>
  <si>
    <t>ГБОУ СПО РО «КИУ»</t>
  </si>
  <si>
    <t>ГБОУ СПО РО «Ростовский- на – Дону автотранспортный колледж»</t>
  </si>
  <si>
    <t>Карелова Снежана Вадимовна</t>
  </si>
  <si>
    <t>Колеченко Роман Викторович</t>
  </si>
  <si>
    <t>Государственное автономное образовательное учреждение среднего профессионального образования Ростовской области «Донской банковский техникум»</t>
  </si>
  <si>
    <t>Плещеев Никита Сергеевич</t>
  </si>
  <si>
    <t>Латушко Ольга</t>
  </si>
  <si>
    <t>Колледж экономики ,управления и права</t>
  </si>
  <si>
    <t>Лепетуха Сергей Сергеевич</t>
  </si>
  <si>
    <t>ГБОУ СПО РО ДонТКИ и Б</t>
  </si>
  <si>
    <t>Бабенко О.</t>
  </si>
  <si>
    <t>ГБОУ СПО РО «Ростовский-на-Дону автодорожный колледж»</t>
  </si>
  <si>
    <t>Багаян Ламара</t>
  </si>
  <si>
    <t>ГБОУ СПО РО «Ростовский техникум индустрии моды, экономики и сервиса»</t>
  </si>
  <si>
    <t>Дерешева Анастасия Александровна</t>
  </si>
  <si>
    <t>ГБОУ СПО РО «Азовский гуманитарно-технический колледж»</t>
  </si>
  <si>
    <t>Красикова Юлия Алекснадровна</t>
  </si>
  <si>
    <t>ГАОУ НПО РО ПЛ №3</t>
  </si>
  <si>
    <t>Иващенко Алена Васильевна</t>
  </si>
  <si>
    <t>ГБОУ СПО РО «Зерноградский педагогический колледж»</t>
  </si>
  <si>
    <t>Дорошенко Анастасия Александровна</t>
  </si>
  <si>
    <t>Глущенко В.С.</t>
  </si>
  <si>
    <t>ГБОУ СПО РО «РКРИПТ»</t>
  </si>
  <si>
    <t>Бурмакова Анастасия Сергеевна</t>
  </si>
  <si>
    <t>ГБОУ СПО РО «Ростовский-на-Дону гидрометеорологический техникум»</t>
  </si>
  <si>
    <t>Браташ Сергей Петрович</t>
  </si>
  <si>
    <t>Дёмушкин Антон Андреевич</t>
  </si>
  <si>
    <t>Близнюк М.</t>
  </si>
  <si>
    <t>Андреенко Наталья</t>
  </si>
  <si>
    <t>Хадыка Анастасия Владимировна</t>
  </si>
  <si>
    <t>Самусенко Анна Витальевна</t>
  </si>
  <si>
    <t>Коваленко Екатерина Сергеевна</t>
  </si>
  <si>
    <t>Токарчук Татьяна Викторовна</t>
  </si>
  <si>
    <t>ГБОУ СПО РО «РКИУ»</t>
  </si>
  <si>
    <t>Стульцев Р.К.</t>
  </si>
  <si>
    <t>Верхний колонтитул</t>
  </si>
  <si>
    <t>Таблица</t>
  </si>
  <si>
    <t>Маркированный список</t>
  </si>
  <si>
    <t>Маркер</t>
  </si>
  <si>
    <t>Объект перевода из 10сс в 2ую</t>
  </si>
  <si>
    <t>Диаграмма</t>
  </si>
  <si>
    <t>Форматирование диаграммы</t>
  </si>
  <si>
    <t>Сноска</t>
  </si>
  <si>
    <t>Форматирование текста сноски</t>
  </si>
  <si>
    <t>Форматрование схемы</t>
  </si>
  <si>
    <t>Объект Word Art</t>
  </si>
  <si>
    <t>на 1-м листе произвести расчеты Ежемесячный платеж</t>
  </si>
  <si>
    <t>Количество одобренных кредтов (счетесли)</t>
  </si>
  <si>
    <t>Построение диаграммы на отдельном листе</t>
  </si>
  <si>
    <t>Таблица данных</t>
  </si>
  <si>
    <t>Название диаграммы</t>
  </si>
  <si>
    <t>Надписи с городами</t>
  </si>
  <si>
    <t>Анимация надписей</t>
  </si>
  <si>
    <t>Анимация барса</t>
  </si>
  <si>
    <t>Анимация символа олимпиады (появление снизу)</t>
  </si>
  <si>
    <t>Анимация Word Art (появление снизу)</t>
  </si>
  <si>
    <t>анимация стрелок (появление)</t>
  </si>
  <si>
    <t>анимация стрелок (исчезновение)</t>
  </si>
  <si>
    <t>Барс (передний план)</t>
  </si>
  <si>
    <t>Надписи с городами (передний план)</t>
  </si>
  <si>
    <t>Стрелки (вид дугой)</t>
  </si>
  <si>
    <t>Объект  Word Art (с тенью)</t>
  </si>
  <si>
    <t>Форматирование таблицы по  образцу (шапка)</t>
  </si>
  <si>
    <t>Условное форматирование  (формула СРЗНАЧ)</t>
  </si>
  <si>
    <t>Анимация Карта (увеличение)</t>
  </si>
  <si>
    <t>PR2</t>
  </si>
  <si>
    <t>PR3</t>
  </si>
  <si>
    <t>PR4</t>
  </si>
  <si>
    <t>PR5</t>
  </si>
  <si>
    <t>PR6</t>
  </si>
  <si>
    <t>PR7</t>
  </si>
  <si>
    <t>PR8</t>
  </si>
  <si>
    <t>PR9</t>
  </si>
  <si>
    <t>PR10</t>
  </si>
  <si>
    <t>PR11</t>
  </si>
  <si>
    <t>PR12</t>
  </si>
  <si>
    <t>PR13</t>
  </si>
  <si>
    <t>PR16</t>
  </si>
  <si>
    <t>PR17</t>
  </si>
  <si>
    <t>PR18</t>
  </si>
  <si>
    <t>PR19</t>
  </si>
  <si>
    <t>PR21</t>
  </si>
  <si>
    <t>PR22</t>
  </si>
  <si>
    <t>PR23</t>
  </si>
  <si>
    <t>PR24</t>
  </si>
  <si>
    <t>PR25</t>
  </si>
  <si>
    <t>PR27</t>
  </si>
  <si>
    <t>PR28</t>
  </si>
  <si>
    <t>PR30</t>
  </si>
  <si>
    <t>перемещение барса вверх</t>
  </si>
  <si>
    <t>Анимация видов спорта (появление сбоку)</t>
  </si>
  <si>
    <t>Кравцов Ш.А.</t>
  </si>
  <si>
    <t>Бачкова А.И.</t>
  </si>
  <si>
    <t>Доманева Е.И.</t>
  </si>
  <si>
    <t>Бондаренко М.А.</t>
  </si>
  <si>
    <t>Стецурина Е.С.</t>
  </si>
  <si>
    <t>Дохленко С.А.</t>
  </si>
  <si>
    <t>Близнюк М.Ю.</t>
  </si>
  <si>
    <t>Пройдаков С.В.</t>
  </si>
  <si>
    <t>Заднепринская А.М.</t>
  </si>
  <si>
    <t>Ткачук А.В.</t>
  </si>
  <si>
    <t>Полякова В.А.</t>
  </si>
  <si>
    <t>Казакова Е.А.</t>
  </si>
  <si>
    <t>Лукьянов И.И.</t>
  </si>
  <si>
    <t>PR1(078)</t>
  </si>
  <si>
    <t>Сергеев Д.Ю.</t>
  </si>
  <si>
    <t>Ушанева Г.А.</t>
  </si>
  <si>
    <t>Дугин Д.А.</t>
  </si>
  <si>
    <t>Быкадоров В.П.</t>
  </si>
  <si>
    <t>Горобец С.С.</t>
  </si>
  <si>
    <t>Бабенко О.В.</t>
  </si>
  <si>
    <t>Кузин Е.Г.</t>
  </si>
  <si>
    <t>Дорошенко А.А.</t>
  </si>
  <si>
    <t>Туровской И.В.</t>
  </si>
  <si>
    <t>Демушкин А.А.</t>
  </si>
  <si>
    <t>Драч И.Н.</t>
  </si>
  <si>
    <t>Шатохина Н.И.</t>
  </si>
  <si>
    <t>Налимова Е.М., Родина О.Ю.</t>
  </si>
  <si>
    <t>Мясникова О.А.</t>
  </si>
  <si>
    <t xml:space="preserve"> Абецедарская М.Я.</t>
  </si>
  <si>
    <t>Шорина Надежда Ивановна</t>
  </si>
  <si>
    <t>Крымцева Уня Капреловна</t>
  </si>
  <si>
    <t>Каклюгина Ирина Дмитриевна,</t>
  </si>
  <si>
    <t>Мотовилова Ольга  Викторовна</t>
  </si>
  <si>
    <t>Берова Елена Анатольевна</t>
  </si>
  <si>
    <t>Конькова Евгения Борисовна</t>
  </si>
  <si>
    <t>Белашева Юлия Геннадьевна</t>
  </si>
  <si>
    <t>Марковская Наталья Ивановна</t>
  </si>
  <si>
    <t>Дагаев Александр Владимирович,</t>
  </si>
  <si>
    <t>Родина Ольга Юрьевна,</t>
  </si>
  <si>
    <t>Налимова  Елена Марковна</t>
  </si>
  <si>
    <t>Шаталова  Любовь Викторовна</t>
  </si>
  <si>
    <t>Налимова Елена Марковна</t>
  </si>
  <si>
    <t>Долганева Елена Ивановна</t>
  </si>
  <si>
    <t>Долгополова А. А.</t>
  </si>
  <si>
    <t>Рыганцева Т.И.</t>
  </si>
  <si>
    <t>Шорина Н.И.</t>
  </si>
  <si>
    <t>Налимова Е.М.</t>
  </si>
  <si>
    <t>Лисицкий А.С.</t>
  </si>
  <si>
    <t>Полесовая Т.Ю.</t>
  </si>
  <si>
    <t>Шаталова  Л.В.</t>
  </si>
  <si>
    <t>Дагаев А.В.</t>
  </si>
  <si>
    <t>Марковская Н.И.</t>
  </si>
  <si>
    <t>Сенкова А.В.</t>
  </si>
  <si>
    <t>Крымцева У.К.</t>
  </si>
  <si>
    <t>Каклюгина И.Д.</t>
  </si>
  <si>
    <t>Долганева Е.И.</t>
  </si>
  <si>
    <t>Белашева Ю.Г.</t>
  </si>
  <si>
    <t>Берова Е.А.</t>
  </si>
  <si>
    <t>Мотовилова О.В.</t>
  </si>
  <si>
    <t>Конькова Е.Б.</t>
  </si>
</sst>
</file>

<file path=xl/styles.xml><?xml version="1.0" encoding="utf-8"?>
<styleSheet xmlns="http://schemas.openxmlformats.org/spreadsheetml/2006/main">
  <fonts count="6"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slantDashDot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slantDashDot">
        <color indexed="64"/>
      </left>
      <right style="slantDashDot">
        <color indexed="64"/>
      </right>
      <top style="thin">
        <color indexed="64"/>
      </top>
      <bottom style="thin">
        <color indexed="64"/>
      </bottom>
      <diagonal/>
    </border>
    <border>
      <left style="slantDashDot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slantDashDot">
        <color indexed="64"/>
      </left>
      <right style="thin">
        <color indexed="64"/>
      </right>
      <top style="slantDashDot">
        <color indexed="64"/>
      </top>
      <bottom/>
      <diagonal/>
    </border>
    <border>
      <left style="slantDashDot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slantDashDot">
        <color indexed="64"/>
      </right>
      <top style="slantDashDot">
        <color indexed="64"/>
      </top>
      <bottom style="thin">
        <color indexed="64"/>
      </bottom>
      <diagonal/>
    </border>
    <border>
      <left style="slantDashDot">
        <color indexed="64"/>
      </left>
      <right style="slantDashDot">
        <color indexed="64"/>
      </right>
      <top style="slantDashDot">
        <color indexed="64"/>
      </top>
      <bottom/>
      <diagonal/>
    </border>
    <border>
      <left style="slantDashDot">
        <color indexed="64"/>
      </left>
      <right style="slantDashDot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slantDashDot">
        <color indexed="64"/>
      </top>
      <bottom style="thin">
        <color indexed="64"/>
      </bottom>
      <diagonal/>
    </border>
    <border>
      <left/>
      <right style="thin">
        <color indexed="64"/>
      </right>
      <top style="slantDashDot">
        <color indexed="64"/>
      </top>
      <bottom style="thin">
        <color indexed="64"/>
      </bottom>
      <diagonal/>
    </border>
    <border>
      <left style="thin">
        <color indexed="64"/>
      </left>
      <right/>
      <top style="slantDashDot">
        <color indexed="64"/>
      </top>
      <bottom style="thin">
        <color indexed="64"/>
      </bottom>
      <diagonal/>
    </border>
    <border>
      <left/>
      <right/>
      <top style="slantDashDot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slantDashDot">
        <color indexed="64"/>
      </left>
      <right/>
      <top style="slantDashDot">
        <color indexed="64"/>
      </top>
      <bottom/>
      <diagonal/>
    </border>
    <border>
      <left style="slantDashDot">
        <color indexed="64"/>
      </left>
      <right/>
      <top/>
      <bottom style="thin">
        <color indexed="64"/>
      </bottom>
      <diagonal/>
    </border>
    <border>
      <left style="slantDashDot">
        <color indexed="64"/>
      </left>
      <right/>
      <top style="thin">
        <color indexed="64"/>
      </top>
      <bottom style="thin">
        <color indexed="64"/>
      </bottom>
      <diagonal/>
    </border>
    <border>
      <left style="slantDashDot">
        <color indexed="64"/>
      </left>
      <right/>
      <top style="thin">
        <color indexed="64"/>
      </top>
      <bottom style="slantDashDot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84">
    <xf numFmtId="0" fontId="0" fillId="0" borderId="0" xfId="0"/>
    <xf numFmtId="0" fontId="0" fillId="0" borderId="0" xfId="0" applyAlignment="1">
      <alignment horizontal="center" vertical="center" textRotation="90" wrapText="1"/>
    </xf>
    <xf numFmtId="0" fontId="0" fillId="2" borderId="1" xfId="0" applyFill="1" applyBorder="1" applyAlignment="1">
      <alignment horizontal="center" vertical="center" textRotation="90" wrapText="1"/>
    </xf>
    <xf numFmtId="0" fontId="0" fillId="3" borderId="1" xfId="0" applyFill="1" applyBorder="1" applyAlignment="1">
      <alignment horizontal="center" vertical="center" textRotation="90" wrapText="1"/>
    </xf>
    <xf numFmtId="0" fontId="0" fillId="0" borderId="1" xfId="0" applyBorder="1"/>
    <xf numFmtId="0" fontId="0" fillId="3" borderId="2" xfId="0" applyFill="1" applyBorder="1"/>
    <xf numFmtId="0" fontId="0" fillId="4" borderId="3" xfId="0" applyFill="1" applyBorder="1"/>
    <xf numFmtId="0" fontId="0" fillId="0" borderId="4" xfId="0" applyBorder="1" applyAlignment="1">
      <alignment horizontal="center" vertical="center" wrapText="1"/>
    </xf>
    <xf numFmtId="0" fontId="0" fillId="0" borderId="1" xfId="0" applyFill="1" applyBorder="1"/>
    <xf numFmtId="0" fontId="0" fillId="0" borderId="0" xfId="0" applyFill="1"/>
    <xf numFmtId="0" fontId="0" fillId="5" borderId="1" xfId="0" applyFill="1" applyBorder="1" applyAlignment="1">
      <alignment horizontal="center" vertical="center" wrapText="1"/>
    </xf>
    <xf numFmtId="0" fontId="0" fillId="5" borderId="1" xfId="0" applyFill="1" applyBorder="1"/>
    <xf numFmtId="0" fontId="0" fillId="6" borderId="5" xfId="0" applyFill="1" applyBorder="1" applyAlignment="1">
      <alignment horizontal="center"/>
    </xf>
    <xf numFmtId="0" fontId="0" fillId="2" borderId="16" xfId="0" applyFill="1" applyBorder="1" applyAlignment="1">
      <alignment horizontal="center"/>
    </xf>
    <xf numFmtId="0" fontId="0" fillId="0" borderId="1" xfId="0" applyBorder="1" applyProtection="1"/>
    <xf numFmtId="0" fontId="0" fillId="2" borderId="1" xfId="0" applyFill="1" applyBorder="1" applyProtection="1"/>
    <xf numFmtId="0" fontId="0" fillId="4" borderId="18" xfId="0" applyFill="1" applyBorder="1"/>
    <xf numFmtId="0" fontId="2" fillId="0" borderId="19" xfId="0" applyFont="1" applyBorder="1" applyAlignment="1">
      <alignment horizontal="justify" vertical="top" wrapText="1"/>
    </xf>
    <xf numFmtId="0" fontId="3" fillId="0" borderId="19" xfId="0" applyFont="1" applyBorder="1" applyAlignment="1">
      <alignment horizontal="justify" vertical="top" wrapText="1"/>
    </xf>
    <xf numFmtId="0" fontId="3" fillId="0" borderId="20" xfId="0" applyFont="1" applyBorder="1" applyAlignment="1">
      <alignment horizontal="justify" vertical="top" wrapText="1"/>
    </xf>
    <xf numFmtId="0" fontId="3" fillId="0" borderId="21" xfId="0" applyFont="1" applyBorder="1" applyAlignment="1">
      <alignment horizontal="justify" vertical="top" wrapText="1"/>
    </xf>
    <xf numFmtId="0" fontId="3" fillId="0" borderId="22" xfId="0" applyFont="1" applyBorder="1" applyAlignment="1">
      <alignment horizontal="justify" vertical="top" wrapText="1"/>
    </xf>
    <xf numFmtId="0" fontId="3" fillId="0" borderId="22" xfId="0" applyFont="1" applyBorder="1" applyAlignment="1">
      <alignment horizontal="center" wrapText="1"/>
    </xf>
    <xf numFmtId="0" fontId="3" fillId="0" borderId="22" xfId="0" applyFont="1" applyBorder="1" applyAlignment="1">
      <alignment horizontal="center" vertical="top" wrapText="1"/>
    </xf>
    <xf numFmtId="0" fontId="2" fillId="0" borderId="21" xfId="0" applyFont="1" applyBorder="1" applyAlignment="1">
      <alignment horizontal="justify" vertical="top" wrapText="1"/>
    </xf>
    <xf numFmtId="0" fontId="2" fillId="0" borderId="22" xfId="0" applyFont="1" applyBorder="1" applyAlignment="1">
      <alignment horizontal="justify" vertical="top" wrapText="1"/>
    </xf>
    <xf numFmtId="0" fontId="2" fillId="0" borderId="22" xfId="0" applyFont="1" applyBorder="1" applyAlignment="1">
      <alignment vertical="top" wrapText="1"/>
    </xf>
    <xf numFmtId="0" fontId="2" fillId="0" borderId="20" xfId="0" applyFont="1" applyBorder="1" applyAlignment="1">
      <alignment horizontal="justify" vertical="top" wrapText="1"/>
    </xf>
    <xf numFmtId="0" fontId="2" fillId="0" borderId="22" xfId="0" applyFont="1" applyBorder="1" applyAlignment="1">
      <alignment horizontal="center" wrapText="1"/>
    </xf>
    <xf numFmtId="0" fontId="2" fillId="0" borderId="20" xfId="0" applyFont="1" applyBorder="1" applyAlignment="1">
      <alignment horizontal="justify" wrapText="1"/>
    </xf>
    <xf numFmtId="0" fontId="2" fillId="0" borderId="22" xfId="0" applyFont="1" applyBorder="1" applyAlignment="1">
      <alignment horizontal="justify" wrapText="1"/>
    </xf>
    <xf numFmtId="0" fontId="2" fillId="0" borderId="22" xfId="0" applyFont="1" applyBorder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7" borderId="5" xfId="0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0" fillId="8" borderId="0" xfId="0" applyFill="1" applyAlignment="1">
      <alignment horizontal="center" vertical="center" textRotation="90" wrapText="1"/>
    </xf>
    <xf numFmtId="0" fontId="0" fillId="8" borderId="1" xfId="0" applyFill="1" applyBorder="1" applyAlignment="1">
      <alignment horizontal="center" vertical="center" textRotation="90" wrapText="1"/>
    </xf>
    <xf numFmtId="0" fontId="0" fillId="0" borderId="1" xfId="0" applyNumberFormat="1" applyBorder="1"/>
    <xf numFmtId="0" fontId="2" fillId="0" borderId="19" xfId="0" applyFont="1" applyBorder="1" applyAlignment="1">
      <alignment horizontal="center" vertical="top" wrapText="1"/>
    </xf>
    <xf numFmtId="0" fontId="2" fillId="0" borderId="21" xfId="0" applyFont="1" applyBorder="1" applyAlignment="1">
      <alignment horizontal="center" vertical="top" wrapText="1"/>
    </xf>
    <xf numFmtId="0" fontId="2" fillId="0" borderId="27" xfId="0" applyFont="1" applyBorder="1" applyAlignment="1">
      <alignment horizontal="center" vertical="top" wrapText="1"/>
    </xf>
    <xf numFmtId="0" fontId="2" fillId="0" borderId="28" xfId="0" applyFont="1" applyBorder="1" applyAlignment="1">
      <alignment horizontal="center" vertical="top" wrapText="1"/>
    </xf>
    <xf numFmtId="0" fontId="2" fillId="0" borderId="27" xfId="0" applyFont="1" applyBorder="1" applyAlignment="1">
      <alignment vertical="top" wrapText="1"/>
    </xf>
    <xf numFmtId="0" fontId="3" fillId="0" borderId="2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vertical="top" wrapText="1"/>
    </xf>
    <xf numFmtId="0" fontId="0" fillId="0" borderId="0" xfId="0" applyBorder="1"/>
    <xf numFmtId="14" fontId="2" fillId="0" borderId="0" xfId="0" applyNumberFormat="1" applyFont="1" applyBorder="1" applyAlignment="1">
      <alignment horizontal="center" vertical="top" wrapText="1"/>
    </xf>
    <xf numFmtId="0" fontId="0" fillId="0" borderId="0" xfId="0" applyBorder="1" applyAlignment="1">
      <alignment vertical="top" wrapText="1"/>
    </xf>
    <xf numFmtId="0" fontId="2" fillId="0" borderId="28" xfId="0" applyFont="1" applyBorder="1" applyAlignment="1">
      <alignment vertical="top" wrapText="1"/>
    </xf>
    <xf numFmtId="0" fontId="2" fillId="0" borderId="21" xfId="0" applyFont="1" applyBorder="1" applyAlignment="1">
      <alignment vertical="top" wrapText="1"/>
    </xf>
    <xf numFmtId="0" fontId="2" fillId="0" borderId="28" xfId="0" applyFont="1" applyBorder="1" applyAlignment="1">
      <alignment horizontal="center" vertical="top" wrapText="1"/>
    </xf>
    <xf numFmtId="0" fontId="2" fillId="0" borderId="21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vertical="top" wrapText="1"/>
    </xf>
    <xf numFmtId="0" fontId="5" fillId="0" borderId="0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17" xfId="0" applyFill="1" applyBorder="1" applyAlignment="1">
      <alignment horizontal="center"/>
    </xf>
    <xf numFmtId="0" fontId="0" fillId="2" borderId="16" xfId="0" applyFill="1" applyBorder="1" applyAlignment="1">
      <alignment horizontal="center"/>
    </xf>
    <xf numFmtId="0" fontId="0" fillId="6" borderId="6" xfId="0" applyFill="1" applyBorder="1" applyAlignment="1">
      <alignment horizontal="center" vertical="center" wrapText="1"/>
    </xf>
    <xf numFmtId="0" fontId="0" fillId="6" borderId="7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/>
    </xf>
    <xf numFmtId="0" fontId="0" fillId="4" borderId="12" xfId="0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5" borderId="13" xfId="0" applyFill="1" applyBorder="1" applyAlignment="1">
      <alignment horizontal="center" vertical="center" wrapText="1"/>
    </xf>
    <xf numFmtId="0" fontId="0" fillId="5" borderId="14" xfId="0" applyFill="1" applyBorder="1" applyAlignment="1">
      <alignment horizontal="center" vertical="center" wrapText="1"/>
    </xf>
    <xf numFmtId="0" fontId="0" fillId="5" borderId="12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4E9F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L68"/>
  <sheetViews>
    <sheetView tabSelected="1" workbookViewId="0">
      <pane xSplit="2" topLeftCell="C1" activePane="topRight" state="frozen"/>
      <selection pane="topRight" activeCell="C29" sqref="C29"/>
    </sheetView>
  </sheetViews>
  <sheetFormatPr defaultRowHeight="12.75"/>
  <cols>
    <col min="2" max="2" width="10.42578125" customWidth="1"/>
    <col min="3" max="3" width="28.42578125" customWidth="1"/>
    <col min="4" max="28" width="9.140625" customWidth="1"/>
    <col min="29" max="29" width="9.5703125" customWidth="1"/>
    <col min="30" max="32" width="9.140625" customWidth="1"/>
    <col min="33" max="33" width="11.7109375" customWidth="1"/>
    <col min="34" max="34" width="9.85546875" customWidth="1"/>
    <col min="35" max="35" width="7.28515625" customWidth="1"/>
    <col min="36" max="36" width="10.140625" customWidth="1"/>
    <col min="37" max="44" width="9.140625" customWidth="1"/>
    <col min="45" max="45" width="10" style="9" customWidth="1"/>
    <col min="46" max="47" width="10.42578125" style="9" customWidth="1"/>
    <col min="48" max="50" width="12" style="9" customWidth="1"/>
    <col min="51" max="51" width="14.140625" style="9" customWidth="1"/>
    <col min="52" max="52" width="9.5703125" style="9" customWidth="1"/>
    <col min="53" max="53" width="9.42578125" style="9" customWidth="1"/>
    <col min="54" max="54" width="10.5703125" style="9" customWidth="1"/>
    <col min="55" max="55" width="9.42578125" style="9" customWidth="1"/>
    <col min="56" max="56" width="10.5703125" style="9" customWidth="1"/>
    <col min="57" max="57" width="9.42578125" style="9" customWidth="1"/>
    <col min="58" max="58" width="11.42578125" style="9" customWidth="1"/>
    <col min="59" max="59" width="15.42578125" style="9" customWidth="1"/>
    <col min="60" max="60" width="9.140625" customWidth="1"/>
    <col min="62" max="62" width="27.7109375" customWidth="1"/>
    <col min="63" max="63" width="23.7109375" style="32" customWidth="1"/>
  </cols>
  <sheetData>
    <row r="1" spans="1:64">
      <c r="A1" s="70" t="s">
        <v>0</v>
      </c>
      <c r="B1" s="70" t="s">
        <v>9</v>
      </c>
      <c r="C1" s="77" t="s">
        <v>8</v>
      </c>
      <c r="D1" s="66" t="s">
        <v>2</v>
      </c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66"/>
      <c r="U1" s="67" t="s">
        <v>14</v>
      </c>
      <c r="V1" s="68"/>
      <c r="W1" s="69"/>
      <c r="X1" s="13"/>
      <c r="Y1" s="79" t="s">
        <v>3</v>
      </c>
      <c r="Z1" s="76" t="s">
        <v>1</v>
      </c>
      <c r="AA1" s="76"/>
      <c r="AB1" s="76"/>
      <c r="AC1" s="76"/>
      <c r="AD1" s="76"/>
      <c r="AE1" s="76"/>
      <c r="AF1" s="76"/>
      <c r="AG1" s="76"/>
      <c r="AH1" s="76"/>
      <c r="AI1" s="76"/>
      <c r="AJ1" s="76"/>
      <c r="AK1" s="76"/>
      <c r="AL1" s="76"/>
      <c r="AM1" s="76"/>
      <c r="AN1" s="76"/>
      <c r="AO1" s="76"/>
      <c r="AP1" s="76"/>
      <c r="AQ1" s="76"/>
      <c r="AR1" s="72" t="s">
        <v>3</v>
      </c>
      <c r="AS1" s="81" t="s">
        <v>7</v>
      </c>
      <c r="AT1" s="82"/>
      <c r="AU1" s="82"/>
      <c r="AV1" s="82"/>
      <c r="AW1" s="82"/>
      <c r="AX1" s="82"/>
      <c r="AY1" s="82"/>
      <c r="AZ1" s="82"/>
      <c r="BA1" s="82"/>
      <c r="BB1" s="82"/>
      <c r="BC1" s="82"/>
      <c r="BD1" s="82"/>
      <c r="BE1" s="82"/>
      <c r="BF1" s="82"/>
      <c r="BG1" s="83"/>
      <c r="BH1" s="64" t="s">
        <v>4</v>
      </c>
      <c r="BI1" s="64" t="s">
        <v>5</v>
      </c>
      <c r="BJ1" s="74" t="s">
        <v>34</v>
      </c>
      <c r="BK1" s="63" t="s">
        <v>36</v>
      </c>
    </row>
    <row r="2" spans="1:64" s="1" customFormat="1" ht="90" customHeight="1">
      <c r="A2" s="71"/>
      <c r="B2" s="71"/>
      <c r="C2" s="78"/>
      <c r="D2" s="2" t="s">
        <v>86</v>
      </c>
      <c r="E2" s="2" t="s">
        <v>112</v>
      </c>
      <c r="F2" s="2" t="s">
        <v>11</v>
      </c>
      <c r="G2" s="38" t="s">
        <v>95</v>
      </c>
      <c r="H2" s="2" t="s">
        <v>33</v>
      </c>
      <c r="I2" s="2" t="s">
        <v>87</v>
      </c>
      <c r="J2" s="2" t="s">
        <v>32</v>
      </c>
      <c r="K2" s="2" t="s">
        <v>10</v>
      </c>
      <c r="L2" s="2" t="s">
        <v>12</v>
      </c>
      <c r="M2" s="2" t="s">
        <v>13</v>
      </c>
      <c r="N2" s="38" t="s">
        <v>88</v>
      </c>
      <c r="O2" s="2" t="s">
        <v>89</v>
      </c>
      <c r="P2" s="39" t="s">
        <v>90</v>
      </c>
      <c r="Q2" s="39" t="s">
        <v>93</v>
      </c>
      <c r="R2" s="38" t="s">
        <v>94</v>
      </c>
      <c r="S2" s="39" t="s">
        <v>91</v>
      </c>
      <c r="T2" s="38" t="s">
        <v>92</v>
      </c>
      <c r="U2" s="39" t="s">
        <v>19</v>
      </c>
      <c r="V2" s="2" t="s">
        <v>21</v>
      </c>
      <c r="W2" s="2" t="s">
        <v>20</v>
      </c>
      <c r="X2" s="2" t="s">
        <v>31</v>
      </c>
      <c r="Y2" s="80"/>
      <c r="Z2" s="3" t="s">
        <v>96</v>
      </c>
      <c r="AA2" s="3" t="s">
        <v>113</v>
      </c>
      <c r="AB2" s="3" t="s">
        <v>28</v>
      </c>
      <c r="AC2" s="3" t="s">
        <v>29</v>
      </c>
      <c r="AD2" s="3" t="s">
        <v>25</v>
      </c>
      <c r="AE2" s="3" t="s">
        <v>22</v>
      </c>
      <c r="AF2" s="3" t="s">
        <v>24</v>
      </c>
      <c r="AG2" s="3" t="s">
        <v>97</v>
      </c>
      <c r="AH2" s="3" t="s">
        <v>114</v>
      </c>
      <c r="AI2" s="3" t="s">
        <v>23</v>
      </c>
      <c r="AJ2" s="3" t="s">
        <v>98</v>
      </c>
      <c r="AK2" s="3" t="s">
        <v>6</v>
      </c>
      <c r="AL2" s="3" t="s">
        <v>30</v>
      </c>
      <c r="AM2" s="3" t="s">
        <v>99</v>
      </c>
      <c r="AN2" s="3" t="s">
        <v>27</v>
      </c>
      <c r="AO2" s="3" t="s">
        <v>100</v>
      </c>
      <c r="AP2" s="3" t="s">
        <v>26</v>
      </c>
      <c r="AQ2" s="3" t="s">
        <v>101</v>
      </c>
      <c r="AR2" s="73"/>
      <c r="AS2" s="10" t="s">
        <v>115</v>
      </c>
      <c r="AT2" s="10" t="s">
        <v>96</v>
      </c>
      <c r="AU2" s="10" t="s">
        <v>102</v>
      </c>
      <c r="AV2" s="10" t="s">
        <v>110</v>
      </c>
      <c r="AW2" s="10" t="s">
        <v>111</v>
      </c>
      <c r="AX2" s="10" t="s">
        <v>109</v>
      </c>
      <c r="AY2" s="10" t="s">
        <v>105</v>
      </c>
      <c r="AZ2" s="10" t="s">
        <v>106</v>
      </c>
      <c r="BA2" s="10" t="s">
        <v>141</v>
      </c>
      <c r="BB2" s="10" t="s">
        <v>103</v>
      </c>
      <c r="BC2" s="10" t="s">
        <v>104</v>
      </c>
      <c r="BD2" s="10" t="s">
        <v>107</v>
      </c>
      <c r="BE2" s="10" t="s">
        <v>108</v>
      </c>
      <c r="BF2" s="10" t="s">
        <v>140</v>
      </c>
      <c r="BG2" s="10" t="s">
        <v>3</v>
      </c>
      <c r="BH2" s="65"/>
      <c r="BI2" s="65"/>
      <c r="BJ2" s="75"/>
      <c r="BK2" s="63"/>
    </row>
    <row r="3" spans="1:64" ht="15" customHeight="1">
      <c r="A3" s="12"/>
      <c r="B3" s="12" t="s">
        <v>125</v>
      </c>
      <c r="C3" s="6" t="s">
        <v>165</v>
      </c>
      <c r="D3" s="4">
        <v>1</v>
      </c>
      <c r="E3" s="4">
        <v>1</v>
      </c>
      <c r="F3" s="4">
        <v>1</v>
      </c>
      <c r="G3" s="4">
        <v>1</v>
      </c>
      <c r="H3" s="4">
        <v>1</v>
      </c>
      <c r="I3" s="4">
        <v>1</v>
      </c>
      <c r="J3" s="4">
        <v>1</v>
      </c>
      <c r="K3" s="4">
        <v>1</v>
      </c>
      <c r="L3" s="4">
        <v>1</v>
      </c>
      <c r="M3" s="4">
        <v>1</v>
      </c>
      <c r="N3" s="4">
        <v>1</v>
      </c>
      <c r="O3" s="4">
        <v>1</v>
      </c>
      <c r="P3" s="4">
        <v>1</v>
      </c>
      <c r="Q3" s="4">
        <v>1</v>
      </c>
      <c r="R3" s="4">
        <v>1</v>
      </c>
      <c r="S3" s="4">
        <v>1</v>
      </c>
      <c r="T3" s="4">
        <v>0</v>
      </c>
      <c r="U3" s="4">
        <v>1541</v>
      </c>
      <c r="V3" s="4">
        <f t="shared" ref="V3:V27" si="0">U3*100/2286</f>
        <v>67.410323709536314</v>
      </c>
      <c r="W3" s="14">
        <f t="shared" ref="W3:W27" si="1">IF(V3&lt;33,3,(IF(V3&lt;66,4,5)))</f>
        <v>5</v>
      </c>
      <c r="X3" s="14">
        <v>1</v>
      </c>
      <c r="Y3" s="15">
        <f t="shared" ref="Y3:Y27" si="2">D3+E3+F3+G3*3+H3+I3*2+J3*2+K3*2+L3+M3+N3+O3*2+P3*3+Q3+R3+S3*3+T3*2+X3*8+W3</f>
        <v>39</v>
      </c>
      <c r="Z3" s="4">
        <v>1</v>
      </c>
      <c r="AA3" s="4">
        <v>1</v>
      </c>
      <c r="AB3" s="4">
        <v>1</v>
      </c>
      <c r="AC3" s="4">
        <v>1</v>
      </c>
      <c r="AD3" s="4">
        <v>1</v>
      </c>
      <c r="AE3" s="4">
        <v>1</v>
      </c>
      <c r="AF3" s="4">
        <v>1</v>
      </c>
      <c r="AG3" s="4">
        <v>1</v>
      </c>
      <c r="AH3" s="4">
        <v>1</v>
      </c>
      <c r="AI3" s="4">
        <v>1</v>
      </c>
      <c r="AJ3" s="4">
        <v>1</v>
      </c>
      <c r="AK3" s="4">
        <v>1</v>
      </c>
      <c r="AL3" s="4">
        <v>1</v>
      </c>
      <c r="AM3" s="4">
        <v>1</v>
      </c>
      <c r="AN3" s="4">
        <v>1</v>
      </c>
      <c r="AO3" s="4">
        <v>1</v>
      </c>
      <c r="AP3" s="4">
        <v>1</v>
      </c>
      <c r="AQ3" s="4">
        <v>1</v>
      </c>
      <c r="AR3" s="5">
        <f t="shared" ref="AR3:AR27" si="3">Z3*3+AA3*2+AB3+AC3+AD3*2+AE3*4+AF3+AG3*4+AH3*4+AI3*2+AJ3*3+AK3+AL3+AM3+AN3*3+AO3+AP3+AQ3*2</f>
        <v>37</v>
      </c>
      <c r="AS3" s="8">
        <v>1</v>
      </c>
      <c r="AT3" s="8">
        <v>1</v>
      </c>
      <c r="AU3" s="8">
        <v>1</v>
      </c>
      <c r="AV3" s="8">
        <v>1</v>
      </c>
      <c r="AW3" s="8">
        <v>1</v>
      </c>
      <c r="AX3" s="8">
        <v>0</v>
      </c>
      <c r="AY3" s="8">
        <v>1</v>
      </c>
      <c r="AZ3" s="8">
        <v>1</v>
      </c>
      <c r="BA3" s="8">
        <v>0</v>
      </c>
      <c r="BB3" s="8">
        <v>1</v>
      </c>
      <c r="BC3" s="8">
        <v>1</v>
      </c>
      <c r="BD3" s="8">
        <v>1</v>
      </c>
      <c r="BE3" s="8">
        <v>1</v>
      </c>
      <c r="BF3" s="8">
        <v>1</v>
      </c>
      <c r="BG3" s="11">
        <f t="shared" ref="BG3:BG27" si="4">AS3+AT3*2+AU3+AV3+AX3+AY3+AZ3+BA3+BB3+BC3*5+BF3*3+BD3*2+BE3+AW3</f>
        <v>20</v>
      </c>
      <c r="BH3" s="7">
        <f t="shared" ref="BH3:BH27" si="5">Y3+AR3+BG3</f>
        <v>96</v>
      </c>
      <c r="BI3" s="34">
        <v>1</v>
      </c>
      <c r="BJ3" s="46" t="s">
        <v>166</v>
      </c>
      <c r="BK3" s="33"/>
      <c r="BL3">
        <v>1</v>
      </c>
    </row>
    <row r="4" spans="1:64" ht="15">
      <c r="A4" s="12"/>
      <c r="B4" s="12" t="s">
        <v>139</v>
      </c>
      <c r="C4" s="6" t="s">
        <v>164</v>
      </c>
      <c r="D4" s="4">
        <v>1</v>
      </c>
      <c r="E4" s="4">
        <v>1</v>
      </c>
      <c r="F4" s="4">
        <v>1</v>
      </c>
      <c r="G4" s="4">
        <v>1</v>
      </c>
      <c r="H4" s="4">
        <v>1</v>
      </c>
      <c r="I4" s="4">
        <v>1</v>
      </c>
      <c r="J4" s="4">
        <v>1</v>
      </c>
      <c r="K4" s="4">
        <v>1</v>
      </c>
      <c r="L4" s="4">
        <v>1</v>
      </c>
      <c r="M4" s="4">
        <v>1</v>
      </c>
      <c r="N4" s="4">
        <v>1</v>
      </c>
      <c r="O4" s="4">
        <v>1</v>
      </c>
      <c r="P4" s="4">
        <v>1</v>
      </c>
      <c r="Q4" s="4">
        <v>1</v>
      </c>
      <c r="R4" s="4">
        <v>1</v>
      </c>
      <c r="S4" s="4">
        <v>1</v>
      </c>
      <c r="T4" s="4">
        <v>1</v>
      </c>
      <c r="U4" s="4">
        <v>1629</v>
      </c>
      <c r="V4" s="4">
        <f t="shared" si="0"/>
        <v>71.259842519685037</v>
      </c>
      <c r="W4" s="14">
        <f t="shared" si="1"/>
        <v>5</v>
      </c>
      <c r="X4" s="14">
        <v>0</v>
      </c>
      <c r="Y4" s="15">
        <f t="shared" si="2"/>
        <v>33</v>
      </c>
      <c r="Z4" s="4">
        <v>1</v>
      </c>
      <c r="AA4" s="4">
        <v>1</v>
      </c>
      <c r="AB4" s="4">
        <v>0</v>
      </c>
      <c r="AC4" s="4">
        <v>1</v>
      </c>
      <c r="AD4" s="4">
        <v>1</v>
      </c>
      <c r="AE4" s="4">
        <v>1</v>
      </c>
      <c r="AF4" s="4">
        <v>0</v>
      </c>
      <c r="AG4" s="4">
        <v>1</v>
      </c>
      <c r="AH4" s="4">
        <v>1</v>
      </c>
      <c r="AI4" s="4">
        <v>1</v>
      </c>
      <c r="AJ4" s="4">
        <v>1</v>
      </c>
      <c r="AK4" s="4">
        <v>1</v>
      </c>
      <c r="AL4" s="4">
        <v>1</v>
      </c>
      <c r="AM4" s="4">
        <v>0</v>
      </c>
      <c r="AN4" s="4">
        <v>1</v>
      </c>
      <c r="AO4" s="4">
        <v>1</v>
      </c>
      <c r="AP4" s="4">
        <v>1</v>
      </c>
      <c r="AQ4" s="4">
        <v>1</v>
      </c>
      <c r="AR4" s="5">
        <f t="shared" si="3"/>
        <v>34</v>
      </c>
      <c r="AS4" s="8">
        <v>0</v>
      </c>
      <c r="AT4" s="8">
        <v>1</v>
      </c>
      <c r="AU4" s="8">
        <v>1</v>
      </c>
      <c r="AV4" s="8">
        <v>0</v>
      </c>
      <c r="AW4" s="8">
        <v>1</v>
      </c>
      <c r="AX4" s="8">
        <v>1</v>
      </c>
      <c r="AY4" s="8">
        <v>1</v>
      </c>
      <c r="AZ4" s="8">
        <v>1</v>
      </c>
      <c r="BA4" s="8">
        <v>1</v>
      </c>
      <c r="BB4" s="8">
        <v>1</v>
      </c>
      <c r="BC4" s="8">
        <v>1</v>
      </c>
      <c r="BD4" s="8">
        <v>1</v>
      </c>
      <c r="BE4" s="8">
        <v>0</v>
      </c>
      <c r="BF4" s="8">
        <v>1</v>
      </c>
      <c r="BG4" s="11">
        <f t="shared" si="4"/>
        <v>19</v>
      </c>
      <c r="BH4" s="7">
        <f t="shared" si="5"/>
        <v>86</v>
      </c>
      <c r="BI4" s="34">
        <v>2</v>
      </c>
      <c r="BJ4" s="46" t="s">
        <v>187</v>
      </c>
      <c r="BK4" s="33"/>
      <c r="BL4">
        <v>2</v>
      </c>
    </row>
    <row r="5" spans="1:64" ht="15">
      <c r="A5" s="12"/>
      <c r="B5" s="12" t="s">
        <v>118</v>
      </c>
      <c r="C5" s="6" t="s">
        <v>163</v>
      </c>
      <c r="D5" s="4">
        <v>1</v>
      </c>
      <c r="E5" s="4">
        <v>1</v>
      </c>
      <c r="F5" s="4">
        <v>1</v>
      </c>
      <c r="G5" s="4">
        <v>1</v>
      </c>
      <c r="H5" s="4">
        <v>1</v>
      </c>
      <c r="I5" s="4">
        <v>1</v>
      </c>
      <c r="J5" s="4">
        <v>0</v>
      </c>
      <c r="K5" s="4">
        <v>1</v>
      </c>
      <c r="L5" s="4">
        <v>1</v>
      </c>
      <c r="M5" s="4">
        <v>1</v>
      </c>
      <c r="N5" s="4">
        <v>1</v>
      </c>
      <c r="O5" s="4">
        <v>1</v>
      </c>
      <c r="P5" s="4">
        <v>1</v>
      </c>
      <c r="Q5" s="4">
        <v>1</v>
      </c>
      <c r="R5" s="4">
        <v>1</v>
      </c>
      <c r="S5" s="4">
        <v>1</v>
      </c>
      <c r="T5" s="4">
        <v>1</v>
      </c>
      <c r="U5" s="4">
        <v>1732</v>
      </c>
      <c r="V5" s="4">
        <f t="shared" si="0"/>
        <v>75.765529308836392</v>
      </c>
      <c r="W5" s="14">
        <f t="shared" si="1"/>
        <v>5</v>
      </c>
      <c r="X5" s="14">
        <v>0</v>
      </c>
      <c r="Y5" s="15">
        <f t="shared" si="2"/>
        <v>31</v>
      </c>
      <c r="Z5" s="4">
        <v>1</v>
      </c>
      <c r="AA5" s="4">
        <v>1</v>
      </c>
      <c r="AB5" s="4">
        <v>1</v>
      </c>
      <c r="AC5" s="4">
        <v>1</v>
      </c>
      <c r="AD5" s="4">
        <v>1</v>
      </c>
      <c r="AE5" s="4">
        <v>1</v>
      </c>
      <c r="AF5" s="4">
        <v>1</v>
      </c>
      <c r="AG5" s="4">
        <v>1</v>
      </c>
      <c r="AH5" s="4">
        <v>1</v>
      </c>
      <c r="AI5" s="4">
        <v>1</v>
      </c>
      <c r="AJ5" s="4">
        <v>1</v>
      </c>
      <c r="AK5" s="4">
        <v>1</v>
      </c>
      <c r="AL5" s="4">
        <v>1</v>
      </c>
      <c r="AM5" s="4">
        <v>0</v>
      </c>
      <c r="AN5" s="4">
        <v>1</v>
      </c>
      <c r="AO5" s="4">
        <v>1</v>
      </c>
      <c r="AP5" s="4">
        <v>1</v>
      </c>
      <c r="AQ5" s="4">
        <v>1</v>
      </c>
      <c r="AR5" s="5">
        <f t="shared" si="3"/>
        <v>36</v>
      </c>
      <c r="AS5" s="8">
        <v>1</v>
      </c>
      <c r="AT5" s="8">
        <v>1</v>
      </c>
      <c r="AU5" s="8">
        <v>0</v>
      </c>
      <c r="AV5" s="8">
        <v>0</v>
      </c>
      <c r="AW5" s="8">
        <v>1</v>
      </c>
      <c r="AX5" s="8">
        <v>0</v>
      </c>
      <c r="AY5" s="8">
        <v>1</v>
      </c>
      <c r="AZ5" s="8">
        <v>1</v>
      </c>
      <c r="BA5" s="8">
        <v>0</v>
      </c>
      <c r="BB5" s="8">
        <v>1</v>
      </c>
      <c r="BC5" s="8">
        <v>1</v>
      </c>
      <c r="BD5" s="8">
        <v>0</v>
      </c>
      <c r="BE5" s="8">
        <v>1</v>
      </c>
      <c r="BF5" s="8">
        <v>1</v>
      </c>
      <c r="BG5" s="11">
        <f t="shared" si="4"/>
        <v>16</v>
      </c>
      <c r="BH5" s="7">
        <f t="shared" si="5"/>
        <v>83</v>
      </c>
      <c r="BI5" s="34">
        <v>2</v>
      </c>
      <c r="BJ5" s="46" t="s">
        <v>167</v>
      </c>
      <c r="BK5" s="33"/>
      <c r="BL5">
        <v>3</v>
      </c>
    </row>
    <row r="6" spans="1:64" ht="30">
      <c r="A6" s="12"/>
      <c r="B6" s="12" t="s">
        <v>117</v>
      </c>
      <c r="C6" s="6" t="s">
        <v>162</v>
      </c>
      <c r="D6" s="4">
        <v>1</v>
      </c>
      <c r="E6" s="4">
        <v>0</v>
      </c>
      <c r="F6" s="4">
        <v>1</v>
      </c>
      <c r="G6" s="4">
        <v>1</v>
      </c>
      <c r="H6" s="4">
        <v>1</v>
      </c>
      <c r="I6" s="4">
        <v>1</v>
      </c>
      <c r="J6" s="4">
        <v>0</v>
      </c>
      <c r="K6" s="4">
        <v>1</v>
      </c>
      <c r="L6" s="4">
        <v>0</v>
      </c>
      <c r="M6" s="4">
        <v>1</v>
      </c>
      <c r="N6" s="4">
        <v>1</v>
      </c>
      <c r="O6" s="4">
        <v>0</v>
      </c>
      <c r="P6" s="4">
        <v>1</v>
      </c>
      <c r="Q6" s="4">
        <v>1</v>
      </c>
      <c r="R6" s="4">
        <v>1</v>
      </c>
      <c r="S6" s="4">
        <v>1</v>
      </c>
      <c r="T6" s="4">
        <v>0</v>
      </c>
      <c r="U6" s="4">
        <v>1181</v>
      </c>
      <c r="V6" s="4">
        <f t="shared" si="0"/>
        <v>51.662292213473314</v>
      </c>
      <c r="W6" s="14">
        <f t="shared" si="1"/>
        <v>4</v>
      </c>
      <c r="X6" s="14">
        <v>0</v>
      </c>
      <c r="Y6" s="15">
        <f t="shared" si="2"/>
        <v>24</v>
      </c>
      <c r="Z6" s="4">
        <v>1</v>
      </c>
      <c r="AA6" s="4">
        <v>1</v>
      </c>
      <c r="AB6" s="4">
        <v>1</v>
      </c>
      <c r="AC6" s="4">
        <v>1</v>
      </c>
      <c r="AD6" s="4">
        <v>1</v>
      </c>
      <c r="AE6" s="4">
        <v>1</v>
      </c>
      <c r="AF6" s="4">
        <v>1</v>
      </c>
      <c r="AG6" s="4">
        <v>1</v>
      </c>
      <c r="AH6" s="4">
        <v>1</v>
      </c>
      <c r="AI6" s="4">
        <v>1</v>
      </c>
      <c r="AJ6" s="4">
        <v>1</v>
      </c>
      <c r="AK6" s="4">
        <v>1</v>
      </c>
      <c r="AL6" s="4">
        <v>0</v>
      </c>
      <c r="AM6" s="4">
        <v>0</v>
      </c>
      <c r="AN6" s="4">
        <v>1</v>
      </c>
      <c r="AO6" s="4">
        <v>1</v>
      </c>
      <c r="AP6" s="4">
        <v>1</v>
      </c>
      <c r="AQ6" s="4">
        <v>1</v>
      </c>
      <c r="AR6" s="5">
        <f t="shared" si="3"/>
        <v>35</v>
      </c>
      <c r="AS6" s="8">
        <v>1</v>
      </c>
      <c r="AT6" s="8">
        <v>1</v>
      </c>
      <c r="AU6" s="8">
        <v>1</v>
      </c>
      <c r="AV6" s="8">
        <v>1</v>
      </c>
      <c r="AW6" s="8">
        <v>1</v>
      </c>
      <c r="AX6" s="8">
        <v>0</v>
      </c>
      <c r="AY6" s="8">
        <v>1</v>
      </c>
      <c r="AZ6" s="8">
        <v>1</v>
      </c>
      <c r="BA6" s="8">
        <v>0</v>
      </c>
      <c r="BB6" s="8">
        <v>1</v>
      </c>
      <c r="BC6" s="8">
        <v>1</v>
      </c>
      <c r="BD6" s="8">
        <v>1</v>
      </c>
      <c r="BE6" s="8">
        <v>1</v>
      </c>
      <c r="BF6" s="8">
        <v>1</v>
      </c>
      <c r="BG6" s="11">
        <f t="shared" si="4"/>
        <v>20</v>
      </c>
      <c r="BH6" s="7">
        <f t="shared" si="5"/>
        <v>79</v>
      </c>
      <c r="BI6" s="34">
        <v>3</v>
      </c>
      <c r="BJ6" s="46" t="s">
        <v>168</v>
      </c>
      <c r="BK6" s="33"/>
      <c r="BL6">
        <v>4</v>
      </c>
    </row>
    <row r="7" spans="1:64" ht="15">
      <c r="A7" s="12"/>
      <c r="B7" s="12" t="s">
        <v>126</v>
      </c>
      <c r="C7" s="6" t="s">
        <v>85</v>
      </c>
      <c r="D7" s="4">
        <v>1</v>
      </c>
      <c r="E7" s="4">
        <v>1</v>
      </c>
      <c r="F7" s="4">
        <v>1</v>
      </c>
      <c r="G7" s="4">
        <v>1</v>
      </c>
      <c r="H7" s="4">
        <v>0</v>
      </c>
      <c r="I7" s="4">
        <v>1</v>
      </c>
      <c r="J7" s="4">
        <v>1</v>
      </c>
      <c r="K7" s="4">
        <v>1</v>
      </c>
      <c r="L7" s="4">
        <v>1</v>
      </c>
      <c r="M7" s="4">
        <v>1</v>
      </c>
      <c r="N7" s="4">
        <v>1</v>
      </c>
      <c r="O7" s="4">
        <v>1</v>
      </c>
      <c r="P7" s="4">
        <v>1</v>
      </c>
      <c r="Q7" s="4">
        <v>1</v>
      </c>
      <c r="R7" s="4">
        <v>0</v>
      </c>
      <c r="S7" s="4">
        <v>1</v>
      </c>
      <c r="T7" s="4">
        <v>0</v>
      </c>
      <c r="U7" s="4">
        <v>1126</v>
      </c>
      <c r="V7" s="4">
        <f t="shared" si="0"/>
        <v>49.256342957130357</v>
      </c>
      <c r="W7" s="14">
        <f t="shared" si="1"/>
        <v>4</v>
      </c>
      <c r="X7" s="14">
        <v>0</v>
      </c>
      <c r="Y7" s="15">
        <f t="shared" si="2"/>
        <v>28</v>
      </c>
      <c r="Z7" s="4">
        <v>1</v>
      </c>
      <c r="AA7" s="4">
        <v>0</v>
      </c>
      <c r="AB7" s="4">
        <v>1</v>
      </c>
      <c r="AC7" s="4">
        <v>1</v>
      </c>
      <c r="AD7" s="4">
        <v>1</v>
      </c>
      <c r="AE7" s="4">
        <v>1</v>
      </c>
      <c r="AF7" s="4">
        <v>0</v>
      </c>
      <c r="AG7" s="4">
        <v>1</v>
      </c>
      <c r="AH7" s="4">
        <v>0</v>
      </c>
      <c r="AI7" s="4">
        <v>1</v>
      </c>
      <c r="AJ7" s="4">
        <v>1</v>
      </c>
      <c r="AK7" s="4">
        <v>1</v>
      </c>
      <c r="AL7" s="4">
        <v>1</v>
      </c>
      <c r="AM7" s="4">
        <v>0</v>
      </c>
      <c r="AN7" s="4">
        <v>1</v>
      </c>
      <c r="AO7" s="4">
        <v>1</v>
      </c>
      <c r="AP7" s="4">
        <v>1</v>
      </c>
      <c r="AQ7" s="4">
        <v>1</v>
      </c>
      <c r="AR7" s="5">
        <f t="shared" si="3"/>
        <v>29</v>
      </c>
      <c r="AS7" s="8">
        <v>1</v>
      </c>
      <c r="AT7" s="8">
        <v>1</v>
      </c>
      <c r="AU7" s="8">
        <v>1</v>
      </c>
      <c r="AV7" s="8">
        <v>1</v>
      </c>
      <c r="AW7" s="8">
        <v>1</v>
      </c>
      <c r="AX7" s="8">
        <v>1</v>
      </c>
      <c r="AY7" s="8">
        <v>1</v>
      </c>
      <c r="AZ7" s="8">
        <v>1</v>
      </c>
      <c r="BA7" s="8">
        <v>0</v>
      </c>
      <c r="BB7" s="8">
        <v>1</v>
      </c>
      <c r="BC7" s="8">
        <v>1</v>
      </c>
      <c r="BD7" s="8">
        <v>1</v>
      </c>
      <c r="BE7" s="8">
        <v>1</v>
      </c>
      <c r="BF7" s="8"/>
      <c r="BG7" s="11">
        <f t="shared" si="4"/>
        <v>18</v>
      </c>
      <c r="BH7" s="7">
        <f t="shared" si="5"/>
        <v>75</v>
      </c>
      <c r="BI7" s="34">
        <v>3</v>
      </c>
      <c r="BJ7" s="47" t="s">
        <v>190</v>
      </c>
      <c r="BK7" s="33"/>
      <c r="BL7">
        <v>5</v>
      </c>
    </row>
    <row r="8" spans="1:64" ht="15">
      <c r="A8" s="12"/>
      <c r="B8" s="12" t="s">
        <v>123</v>
      </c>
      <c r="C8" s="6" t="s">
        <v>161</v>
      </c>
      <c r="D8" s="4">
        <v>0</v>
      </c>
      <c r="E8" s="4">
        <v>1</v>
      </c>
      <c r="F8" s="4">
        <v>1</v>
      </c>
      <c r="G8" s="4">
        <v>1</v>
      </c>
      <c r="H8" s="4">
        <v>1</v>
      </c>
      <c r="I8" s="4">
        <v>1</v>
      </c>
      <c r="J8" s="4">
        <v>0</v>
      </c>
      <c r="K8" s="4">
        <v>1</v>
      </c>
      <c r="L8" s="4">
        <v>1</v>
      </c>
      <c r="M8" s="4">
        <v>1</v>
      </c>
      <c r="N8" s="4">
        <v>1</v>
      </c>
      <c r="O8" s="4">
        <v>0</v>
      </c>
      <c r="P8" s="4">
        <v>0</v>
      </c>
      <c r="Q8" s="4">
        <v>0</v>
      </c>
      <c r="R8" s="4">
        <v>0</v>
      </c>
      <c r="S8" s="4">
        <v>1</v>
      </c>
      <c r="T8" s="4">
        <v>0</v>
      </c>
      <c r="U8" s="4">
        <v>1201</v>
      </c>
      <c r="V8" s="4">
        <f t="shared" si="0"/>
        <v>52.537182852143481</v>
      </c>
      <c r="W8" s="14">
        <f t="shared" si="1"/>
        <v>4</v>
      </c>
      <c r="X8" s="14">
        <v>0</v>
      </c>
      <c r="Y8" s="15">
        <f t="shared" si="2"/>
        <v>20</v>
      </c>
      <c r="Z8" s="4">
        <v>1</v>
      </c>
      <c r="AA8" s="4">
        <v>1</v>
      </c>
      <c r="AB8" s="4">
        <v>1</v>
      </c>
      <c r="AC8" s="4">
        <v>1</v>
      </c>
      <c r="AD8" s="4">
        <v>1</v>
      </c>
      <c r="AE8" s="4">
        <v>1</v>
      </c>
      <c r="AF8" s="4">
        <v>1</v>
      </c>
      <c r="AG8" s="4">
        <v>0</v>
      </c>
      <c r="AH8" s="4">
        <v>1</v>
      </c>
      <c r="AI8" s="4">
        <v>1</v>
      </c>
      <c r="AJ8" s="4">
        <v>0</v>
      </c>
      <c r="AK8" s="4">
        <v>1</v>
      </c>
      <c r="AL8" s="4">
        <v>1</v>
      </c>
      <c r="AM8" s="4">
        <v>0</v>
      </c>
      <c r="AN8" s="4">
        <v>1</v>
      </c>
      <c r="AO8" s="4">
        <v>1</v>
      </c>
      <c r="AP8" s="4">
        <v>1</v>
      </c>
      <c r="AQ8" s="4">
        <v>1</v>
      </c>
      <c r="AR8" s="5">
        <f t="shared" si="3"/>
        <v>29</v>
      </c>
      <c r="AS8" s="8">
        <v>1</v>
      </c>
      <c r="AT8" s="8">
        <v>1</v>
      </c>
      <c r="AU8" s="8">
        <v>1</v>
      </c>
      <c r="AV8" s="8">
        <v>1</v>
      </c>
      <c r="AW8" s="8">
        <v>1</v>
      </c>
      <c r="AX8" s="8">
        <v>1</v>
      </c>
      <c r="AY8" s="8">
        <v>1</v>
      </c>
      <c r="AZ8" s="8">
        <v>1</v>
      </c>
      <c r="BA8" s="8">
        <v>0</v>
      </c>
      <c r="BB8" s="8">
        <v>1</v>
      </c>
      <c r="BC8" s="8">
        <v>1</v>
      </c>
      <c r="BD8" s="8">
        <v>1</v>
      </c>
      <c r="BE8" s="8">
        <v>1</v>
      </c>
      <c r="BF8" s="8">
        <v>1</v>
      </c>
      <c r="BG8" s="11">
        <f t="shared" si="4"/>
        <v>21</v>
      </c>
      <c r="BH8" s="7">
        <f t="shared" si="5"/>
        <v>70</v>
      </c>
      <c r="BI8" s="34">
        <v>4</v>
      </c>
      <c r="BJ8" s="46" t="s">
        <v>169</v>
      </c>
      <c r="BK8" s="33"/>
      <c r="BL8">
        <v>6</v>
      </c>
    </row>
    <row r="9" spans="1:64" ht="15">
      <c r="A9" s="12"/>
      <c r="B9" s="12" t="s">
        <v>119</v>
      </c>
      <c r="C9" s="6" t="s">
        <v>160</v>
      </c>
      <c r="D9" s="4">
        <v>0</v>
      </c>
      <c r="E9" s="4">
        <v>1</v>
      </c>
      <c r="F9" s="4">
        <v>1</v>
      </c>
      <c r="G9" s="4">
        <v>1</v>
      </c>
      <c r="H9" s="4">
        <v>1</v>
      </c>
      <c r="I9" s="4">
        <v>1</v>
      </c>
      <c r="J9" s="4">
        <v>0</v>
      </c>
      <c r="K9" s="4">
        <v>1</v>
      </c>
      <c r="L9" s="4">
        <v>1</v>
      </c>
      <c r="M9" s="4">
        <v>1</v>
      </c>
      <c r="N9" s="4">
        <v>1</v>
      </c>
      <c r="O9" s="4">
        <v>0</v>
      </c>
      <c r="P9" s="4">
        <v>1</v>
      </c>
      <c r="Q9" s="4">
        <v>1</v>
      </c>
      <c r="R9" s="4">
        <v>1</v>
      </c>
      <c r="S9" s="4">
        <v>1</v>
      </c>
      <c r="T9" s="4">
        <v>1</v>
      </c>
      <c r="U9" s="4">
        <v>1180</v>
      </c>
      <c r="V9" s="4">
        <f t="shared" si="0"/>
        <v>51.618547681539809</v>
      </c>
      <c r="W9" s="14">
        <f t="shared" si="1"/>
        <v>4</v>
      </c>
      <c r="X9" s="14">
        <v>0</v>
      </c>
      <c r="Y9" s="15">
        <f t="shared" si="2"/>
        <v>27</v>
      </c>
      <c r="Z9" s="4">
        <v>1</v>
      </c>
      <c r="AA9" s="4">
        <v>0</v>
      </c>
      <c r="AB9" s="4">
        <v>0</v>
      </c>
      <c r="AC9" s="4">
        <v>1</v>
      </c>
      <c r="AD9" s="4">
        <v>1</v>
      </c>
      <c r="AE9" s="4">
        <v>1</v>
      </c>
      <c r="AF9" s="4">
        <v>1</v>
      </c>
      <c r="AG9" s="4">
        <v>0</v>
      </c>
      <c r="AH9" s="4">
        <v>0</v>
      </c>
      <c r="AI9" s="4">
        <v>0</v>
      </c>
      <c r="AJ9" s="4">
        <v>0</v>
      </c>
      <c r="AK9" s="4">
        <v>1</v>
      </c>
      <c r="AL9" s="4">
        <v>1</v>
      </c>
      <c r="AM9" s="4">
        <v>0</v>
      </c>
      <c r="AN9" s="4">
        <v>1</v>
      </c>
      <c r="AO9" s="4">
        <v>1</v>
      </c>
      <c r="AP9" s="4">
        <v>1</v>
      </c>
      <c r="AQ9" s="4">
        <v>1</v>
      </c>
      <c r="AR9" s="5">
        <f t="shared" si="3"/>
        <v>20</v>
      </c>
      <c r="AS9" s="8">
        <v>1</v>
      </c>
      <c r="AT9" s="8">
        <v>1</v>
      </c>
      <c r="AU9" s="8">
        <v>0</v>
      </c>
      <c r="AV9" s="8">
        <v>1</v>
      </c>
      <c r="AW9" s="8">
        <v>1</v>
      </c>
      <c r="AX9" s="8">
        <v>1</v>
      </c>
      <c r="AY9" s="8">
        <v>1</v>
      </c>
      <c r="AZ9" s="8">
        <v>1</v>
      </c>
      <c r="BA9" s="8">
        <v>0</v>
      </c>
      <c r="BB9" s="8">
        <v>1</v>
      </c>
      <c r="BC9" s="8">
        <v>1</v>
      </c>
      <c r="BD9" s="8">
        <v>0</v>
      </c>
      <c r="BE9" s="8">
        <v>1</v>
      </c>
      <c r="BF9" s="8">
        <v>1</v>
      </c>
      <c r="BG9" s="11">
        <f t="shared" si="4"/>
        <v>18</v>
      </c>
      <c r="BH9" s="7">
        <f t="shared" si="5"/>
        <v>65</v>
      </c>
      <c r="BI9" s="34">
        <v>5</v>
      </c>
      <c r="BJ9" s="47" t="s">
        <v>189</v>
      </c>
      <c r="BK9" s="33"/>
      <c r="BL9">
        <v>7</v>
      </c>
    </row>
    <row r="10" spans="1:64" ht="15">
      <c r="A10" s="12"/>
      <c r="B10" s="12" t="s">
        <v>133</v>
      </c>
      <c r="C10" s="6" t="s">
        <v>159</v>
      </c>
      <c r="D10" s="4">
        <v>1</v>
      </c>
      <c r="E10" s="4">
        <v>1</v>
      </c>
      <c r="F10" s="4">
        <v>1</v>
      </c>
      <c r="G10" s="4">
        <v>0</v>
      </c>
      <c r="H10" s="4">
        <v>1</v>
      </c>
      <c r="I10" s="4">
        <v>0</v>
      </c>
      <c r="J10" s="4">
        <v>1</v>
      </c>
      <c r="K10" s="4">
        <v>0</v>
      </c>
      <c r="L10" s="4">
        <v>1</v>
      </c>
      <c r="M10" s="4">
        <v>1</v>
      </c>
      <c r="N10" s="4">
        <v>1</v>
      </c>
      <c r="O10" s="4">
        <v>1</v>
      </c>
      <c r="P10" s="4">
        <v>1</v>
      </c>
      <c r="Q10" s="4">
        <v>1</v>
      </c>
      <c r="R10" s="4">
        <v>1</v>
      </c>
      <c r="S10" s="4">
        <v>1</v>
      </c>
      <c r="T10" s="4">
        <v>0</v>
      </c>
      <c r="U10" s="4">
        <v>1426</v>
      </c>
      <c r="V10" s="4">
        <f t="shared" si="0"/>
        <v>62.379702537182851</v>
      </c>
      <c r="W10" s="14">
        <f t="shared" si="1"/>
        <v>4</v>
      </c>
      <c r="X10" s="14">
        <v>0</v>
      </c>
      <c r="Y10" s="15">
        <f t="shared" si="2"/>
        <v>23</v>
      </c>
      <c r="Z10" s="4">
        <v>1</v>
      </c>
      <c r="AA10" s="4">
        <v>0</v>
      </c>
      <c r="AB10" s="4">
        <v>1</v>
      </c>
      <c r="AC10" s="4">
        <v>1</v>
      </c>
      <c r="AD10" s="4">
        <v>1</v>
      </c>
      <c r="AE10" s="4">
        <v>1</v>
      </c>
      <c r="AF10" s="4">
        <v>0</v>
      </c>
      <c r="AG10" s="4">
        <v>0</v>
      </c>
      <c r="AH10" s="4">
        <v>0</v>
      </c>
      <c r="AI10" s="4">
        <v>1</v>
      </c>
      <c r="AJ10" s="4">
        <v>1</v>
      </c>
      <c r="AK10" s="4">
        <v>1</v>
      </c>
      <c r="AL10" s="4">
        <v>0</v>
      </c>
      <c r="AM10" s="4">
        <v>1</v>
      </c>
      <c r="AN10" s="4">
        <v>1</v>
      </c>
      <c r="AO10" s="4">
        <v>0</v>
      </c>
      <c r="AP10" s="4">
        <v>0</v>
      </c>
      <c r="AQ10" s="4">
        <v>0</v>
      </c>
      <c r="AR10" s="5">
        <f t="shared" si="3"/>
        <v>21</v>
      </c>
      <c r="AS10" s="8">
        <v>1</v>
      </c>
      <c r="AT10" s="8">
        <v>1</v>
      </c>
      <c r="AU10" s="8">
        <v>1</v>
      </c>
      <c r="AV10" s="8">
        <v>0</v>
      </c>
      <c r="AW10" s="8">
        <v>1</v>
      </c>
      <c r="AX10" s="8">
        <v>1</v>
      </c>
      <c r="AY10" s="8">
        <v>1</v>
      </c>
      <c r="AZ10" s="8">
        <v>1</v>
      </c>
      <c r="BA10" s="8">
        <v>0</v>
      </c>
      <c r="BB10" s="8">
        <v>1</v>
      </c>
      <c r="BC10" s="8">
        <v>1</v>
      </c>
      <c r="BD10" s="8">
        <v>1</v>
      </c>
      <c r="BE10" s="8">
        <v>1</v>
      </c>
      <c r="BF10" s="8">
        <v>1</v>
      </c>
      <c r="BG10" s="11">
        <f t="shared" si="4"/>
        <v>20</v>
      </c>
      <c r="BH10" s="7">
        <f t="shared" si="5"/>
        <v>64</v>
      </c>
      <c r="BI10" s="34">
        <v>6</v>
      </c>
      <c r="BJ10" s="46" t="s">
        <v>166</v>
      </c>
      <c r="BK10" s="33"/>
      <c r="BL10">
        <v>8</v>
      </c>
    </row>
    <row r="11" spans="1:64" ht="15">
      <c r="A11" s="12"/>
      <c r="B11" s="12" t="s">
        <v>124</v>
      </c>
      <c r="C11" s="6" t="s">
        <v>194</v>
      </c>
      <c r="D11" s="4">
        <v>1</v>
      </c>
      <c r="E11" s="4">
        <v>1</v>
      </c>
      <c r="F11" s="4">
        <v>1</v>
      </c>
      <c r="G11" s="4">
        <v>0</v>
      </c>
      <c r="H11" s="4">
        <v>1</v>
      </c>
      <c r="I11" s="4">
        <v>1</v>
      </c>
      <c r="J11" s="4">
        <v>0</v>
      </c>
      <c r="K11" s="4">
        <v>1</v>
      </c>
      <c r="L11" s="4">
        <v>1</v>
      </c>
      <c r="M11" s="4">
        <v>1</v>
      </c>
      <c r="N11" s="4">
        <v>1</v>
      </c>
      <c r="O11" s="4">
        <v>1</v>
      </c>
      <c r="P11" s="4">
        <v>1</v>
      </c>
      <c r="Q11" s="4">
        <v>1</v>
      </c>
      <c r="R11" s="4">
        <v>1</v>
      </c>
      <c r="S11" s="4">
        <v>1</v>
      </c>
      <c r="T11" s="4">
        <v>0</v>
      </c>
      <c r="U11" s="4">
        <v>1058</v>
      </c>
      <c r="V11" s="4">
        <f t="shared" si="0"/>
        <v>46.281714785651793</v>
      </c>
      <c r="W11" s="14">
        <f t="shared" si="1"/>
        <v>4</v>
      </c>
      <c r="X11" s="14">
        <v>0</v>
      </c>
      <c r="Y11" s="15">
        <f t="shared" si="2"/>
        <v>25</v>
      </c>
      <c r="Z11" s="4">
        <v>0</v>
      </c>
      <c r="AA11" s="4">
        <v>0</v>
      </c>
      <c r="AB11" s="4">
        <v>1</v>
      </c>
      <c r="AC11" s="4">
        <v>1</v>
      </c>
      <c r="AD11" s="4">
        <v>1</v>
      </c>
      <c r="AE11" s="4">
        <v>1</v>
      </c>
      <c r="AF11" s="4">
        <v>1</v>
      </c>
      <c r="AG11" s="4">
        <v>0</v>
      </c>
      <c r="AH11" s="4">
        <v>1</v>
      </c>
      <c r="AI11" s="4">
        <v>1</v>
      </c>
      <c r="AJ11" s="4">
        <v>1</v>
      </c>
      <c r="AK11" s="4">
        <v>1</v>
      </c>
      <c r="AL11" s="4">
        <v>1</v>
      </c>
      <c r="AM11" s="4">
        <v>0</v>
      </c>
      <c r="AN11" s="4">
        <v>0</v>
      </c>
      <c r="AO11" s="4">
        <v>1</v>
      </c>
      <c r="AP11" s="4">
        <v>1</v>
      </c>
      <c r="AQ11" s="4">
        <v>1</v>
      </c>
      <c r="AR11" s="5">
        <f t="shared" si="3"/>
        <v>24</v>
      </c>
      <c r="AS11" s="8">
        <v>0</v>
      </c>
      <c r="AT11" s="8">
        <v>1</v>
      </c>
      <c r="AU11" s="8">
        <v>1</v>
      </c>
      <c r="AV11" s="8">
        <v>1</v>
      </c>
      <c r="AW11" s="8">
        <v>0</v>
      </c>
      <c r="AX11" s="8">
        <v>0</v>
      </c>
      <c r="AY11" s="8">
        <v>1</v>
      </c>
      <c r="AZ11" s="8">
        <v>0</v>
      </c>
      <c r="BA11" s="8">
        <v>1</v>
      </c>
      <c r="BB11" s="8">
        <v>0</v>
      </c>
      <c r="BC11" s="8">
        <v>1</v>
      </c>
      <c r="BD11" s="8">
        <v>0</v>
      </c>
      <c r="BE11" s="8">
        <v>0</v>
      </c>
      <c r="BF11" s="8">
        <v>0</v>
      </c>
      <c r="BG11" s="11">
        <f t="shared" si="4"/>
        <v>11</v>
      </c>
      <c r="BH11" s="7">
        <f t="shared" si="5"/>
        <v>60</v>
      </c>
      <c r="BI11" s="34">
        <v>7</v>
      </c>
      <c r="BJ11" s="47" t="s">
        <v>195</v>
      </c>
      <c r="BK11" s="33"/>
      <c r="BL11">
        <v>9</v>
      </c>
    </row>
    <row r="12" spans="1:64" ht="15">
      <c r="A12" s="12"/>
      <c r="B12" s="12" t="s">
        <v>130</v>
      </c>
      <c r="C12" s="6" t="s">
        <v>158</v>
      </c>
      <c r="D12" s="4">
        <v>1</v>
      </c>
      <c r="E12" s="4">
        <v>1</v>
      </c>
      <c r="F12" s="4">
        <v>1</v>
      </c>
      <c r="G12" s="4">
        <v>1</v>
      </c>
      <c r="H12" s="4">
        <v>0</v>
      </c>
      <c r="I12" s="4">
        <v>1</v>
      </c>
      <c r="J12" s="4">
        <v>0</v>
      </c>
      <c r="K12" s="4">
        <v>1</v>
      </c>
      <c r="L12" s="4">
        <v>1</v>
      </c>
      <c r="M12" s="4">
        <v>1</v>
      </c>
      <c r="N12" s="4">
        <v>1</v>
      </c>
      <c r="O12" s="4">
        <v>1</v>
      </c>
      <c r="P12" s="4">
        <v>0</v>
      </c>
      <c r="Q12" s="4">
        <v>1</v>
      </c>
      <c r="R12" s="4">
        <v>1</v>
      </c>
      <c r="S12" s="4">
        <v>1</v>
      </c>
      <c r="T12" s="4">
        <v>0</v>
      </c>
      <c r="U12" s="4">
        <v>810</v>
      </c>
      <c r="V12" s="4">
        <f t="shared" si="0"/>
        <v>35.433070866141733</v>
      </c>
      <c r="W12" s="14">
        <f t="shared" si="1"/>
        <v>4</v>
      </c>
      <c r="X12" s="14">
        <v>0</v>
      </c>
      <c r="Y12" s="15">
        <f t="shared" si="2"/>
        <v>24</v>
      </c>
      <c r="Z12" s="4">
        <v>1</v>
      </c>
      <c r="AA12" s="4">
        <v>0</v>
      </c>
      <c r="AB12" s="4">
        <v>1</v>
      </c>
      <c r="AC12" s="4">
        <v>1</v>
      </c>
      <c r="AD12" s="4">
        <v>1</v>
      </c>
      <c r="AE12" s="4">
        <v>1</v>
      </c>
      <c r="AF12" s="4">
        <v>1</v>
      </c>
      <c r="AG12" s="4">
        <v>0</v>
      </c>
      <c r="AH12" s="4">
        <v>0</v>
      </c>
      <c r="AI12" s="4">
        <v>1</v>
      </c>
      <c r="AJ12" s="4">
        <v>1</v>
      </c>
      <c r="AK12" s="4">
        <v>1</v>
      </c>
      <c r="AL12" s="4">
        <v>0</v>
      </c>
      <c r="AM12" s="4">
        <v>0</v>
      </c>
      <c r="AN12" s="4">
        <v>0</v>
      </c>
      <c r="AO12" s="4">
        <v>1</v>
      </c>
      <c r="AP12" s="4">
        <v>1</v>
      </c>
      <c r="AQ12" s="4">
        <v>1</v>
      </c>
      <c r="AR12" s="5">
        <f t="shared" si="3"/>
        <v>22</v>
      </c>
      <c r="AS12" s="8">
        <v>0</v>
      </c>
      <c r="AT12" s="8">
        <v>1</v>
      </c>
      <c r="AU12" s="8">
        <v>0</v>
      </c>
      <c r="AV12" s="8">
        <v>1</v>
      </c>
      <c r="AW12" s="8">
        <v>0</v>
      </c>
      <c r="AX12" s="8">
        <v>0</v>
      </c>
      <c r="AY12" s="8">
        <v>0</v>
      </c>
      <c r="AZ12" s="8">
        <v>0</v>
      </c>
      <c r="BA12" s="8">
        <v>0</v>
      </c>
      <c r="BB12" s="8">
        <v>1</v>
      </c>
      <c r="BC12" s="8">
        <v>1</v>
      </c>
      <c r="BD12" s="8">
        <v>0</v>
      </c>
      <c r="BE12" s="8">
        <v>1</v>
      </c>
      <c r="BF12" s="8">
        <v>1</v>
      </c>
      <c r="BG12" s="11">
        <f t="shared" si="4"/>
        <v>13</v>
      </c>
      <c r="BH12" s="7">
        <f t="shared" si="5"/>
        <v>59</v>
      </c>
      <c r="BI12" s="34">
        <v>8</v>
      </c>
      <c r="BJ12" s="47" t="s">
        <v>193</v>
      </c>
      <c r="BK12" s="33"/>
      <c r="BL12">
        <v>10</v>
      </c>
    </row>
    <row r="13" spans="1:64" ht="15.75" thickBot="1">
      <c r="A13" s="12"/>
      <c r="B13" s="12" t="s">
        <v>135</v>
      </c>
      <c r="C13" s="6" t="s">
        <v>157</v>
      </c>
      <c r="D13" s="4">
        <v>0</v>
      </c>
      <c r="E13" s="4">
        <v>0</v>
      </c>
      <c r="F13" s="4">
        <v>0</v>
      </c>
      <c r="G13" s="4">
        <v>1</v>
      </c>
      <c r="H13" s="4">
        <v>1</v>
      </c>
      <c r="I13" s="4">
        <v>1</v>
      </c>
      <c r="J13" s="4">
        <v>0</v>
      </c>
      <c r="K13" s="4">
        <v>1</v>
      </c>
      <c r="L13" s="4">
        <v>1</v>
      </c>
      <c r="M13" s="4">
        <v>1</v>
      </c>
      <c r="N13" s="4">
        <v>1</v>
      </c>
      <c r="O13" s="4">
        <v>0</v>
      </c>
      <c r="P13" s="4">
        <v>0</v>
      </c>
      <c r="Q13" s="4">
        <v>1</v>
      </c>
      <c r="R13" s="4">
        <v>1</v>
      </c>
      <c r="S13" s="4">
        <v>1</v>
      </c>
      <c r="T13" s="4">
        <v>0</v>
      </c>
      <c r="U13" s="4">
        <v>1513</v>
      </c>
      <c r="V13" s="4">
        <f t="shared" si="0"/>
        <v>66.185476815398076</v>
      </c>
      <c r="W13" s="14">
        <f t="shared" si="1"/>
        <v>5</v>
      </c>
      <c r="X13" s="14">
        <v>0</v>
      </c>
      <c r="Y13" s="15">
        <f t="shared" si="2"/>
        <v>21</v>
      </c>
      <c r="Z13" s="4">
        <v>1</v>
      </c>
      <c r="AA13" s="4">
        <v>1</v>
      </c>
      <c r="AB13" s="4">
        <v>0</v>
      </c>
      <c r="AC13" s="4">
        <v>1</v>
      </c>
      <c r="AD13" s="4">
        <v>1</v>
      </c>
      <c r="AE13" s="4">
        <v>1</v>
      </c>
      <c r="AF13" s="4">
        <v>1</v>
      </c>
      <c r="AG13" s="4">
        <v>0</v>
      </c>
      <c r="AH13" s="4">
        <v>0</v>
      </c>
      <c r="AI13" s="4">
        <v>1</v>
      </c>
      <c r="AJ13" s="4">
        <v>0</v>
      </c>
      <c r="AK13" s="4">
        <v>1</v>
      </c>
      <c r="AL13" s="4">
        <v>0</v>
      </c>
      <c r="AM13" s="4">
        <v>0</v>
      </c>
      <c r="AN13" s="4">
        <v>1</v>
      </c>
      <c r="AO13" s="4">
        <v>0</v>
      </c>
      <c r="AP13" s="4">
        <v>1</v>
      </c>
      <c r="AQ13" s="4">
        <v>1</v>
      </c>
      <c r="AR13" s="5">
        <f t="shared" si="3"/>
        <v>22</v>
      </c>
      <c r="AS13" s="8">
        <v>0</v>
      </c>
      <c r="AT13" s="8">
        <v>1</v>
      </c>
      <c r="AU13" s="8">
        <v>0</v>
      </c>
      <c r="AV13" s="8">
        <v>1</v>
      </c>
      <c r="AW13" s="8">
        <v>1</v>
      </c>
      <c r="AX13" s="8">
        <v>1</v>
      </c>
      <c r="AY13" s="8">
        <v>1</v>
      </c>
      <c r="AZ13" s="8">
        <v>0</v>
      </c>
      <c r="BA13" s="8">
        <v>0</v>
      </c>
      <c r="BB13" s="8">
        <v>0</v>
      </c>
      <c r="BC13" s="8">
        <v>1</v>
      </c>
      <c r="BD13" s="8">
        <v>0</v>
      </c>
      <c r="BE13" s="8">
        <v>1</v>
      </c>
      <c r="BF13" s="8">
        <v>1</v>
      </c>
      <c r="BG13" s="11">
        <f t="shared" si="4"/>
        <v>15</v>
      </c>
      <c r="BH13" s="7">
        <f t="shared" si="5"/>
        <v>58</v>
      </c>
      <c r="BI13" s="34">
        <v>9</v>
      </c>
      <c r="BJ13" s="48" t="s">
        <v>186</v>
      </c>
      <c r="BK13" s="33"/>
      <c r="BL13">
        <v>11</v>
      </c>
    </row>
    <row r="14" spans="1:64" ht="15">
      <c r="A14" s="12"/>
      <c r="B14" s="12" t="s">
        <v>138</v>
      </c>
      <c r="C14" s="6" t="s">
        <v>156</v>
      </c>
      <c r="D14" s="4">
        <v>1</v>
      </c>
      <c r="E14" s="4">
        <v>0</v>
      </c>
      <c r="F14" s="4">
        <v>1</v>
      </c>
      <c r="G14" s="4">
        <v>1</v>
      </c>
      <c r="H14" s="4">
        <v>0</v>
      </c>
      <c r="I14" s="4">
        <v>1</v>
      </c>
      <c r="J14" s="4">
        <v>0</v>
      </c>
      <c r="K14" s="4">
        <v>1</v>
      </c>
      <c r="L14" s="4">
        <v>1</v>
      </c>
      <c r="M14" s="4">
        <v>1</v>
      </c>
      <c r="N14" s="4">
        <v>1</v>
      </c>
      <c r="O14" s="4">
        <v>1</v>
      </c>
      <c r="P14" s="4">
        <v>0</v>
      </c>
      <c r="Q14" s="4">
        <v>1</v>
      </c>
      <c r="R14" s="4">
        <v>1</v>
      </c>
      <c r="S14" s="4">
        <v>1</v>
      </c>
      <c r="T14" s="4">
        <v>1</v>
      </c>
      <c r="U14" s="4">
        <v>1355</v>
      </c>
      <c r="V14" s="4">
        <f t="shared" si="0"/>
        <v>59.273840769903764</v>
      </c>
      <c r="W14" s="14">
        <f t="shared" si="1"/>
        <v>4</v>
      </c>
      <c r="X14" s="14">
        <v>0</v>
      </c>
      <c r="Y14" s="15">
        <f t="shared" si="2"/>
        <v>25</v>
      </c>
      <c r="Z14" s="4">
        <v>1</v>
      </c>
      <c r="AA14" s="4">
        <v>0</v>
      </c>
      <c r="AB14" s="4">
        <v>0</v>
      </c>
      <c r="AC14" s="4">
        <v>1</v>
      </c>
      <c r="AD14" s="4">
        <v>1</v>
      </c>
      <c r="AE14" s="4">
        <v>1</v>
      </c>
      <c r="AF14" s="4">
        <v>1</v>
      </c>
      <c r="AG14" s="4">
        <v>0</v>
      </c>
      <c r="AH14" s="4">
        <v>1</v>
      </c>
      <c r="AI14" s="4">
        <v>1</v>
      </c>
      <c r="AJ14" s="4">
        <v>1</v>
      </c>
      <c r="AK14" s="4">
        <v>1</v>
      </c>
      <c r="AL14" s="4">
        <v>0</v>
      </c>
      <c r="AM14" s="4">
        <v>0</v>
      </c>
      <c r="AN14" s="4">
        <v>1</v>
      </c>
      <c r="AO14" s="4">
        <v>1</v>
      </c>
      <c r="AP14" s="4">
        <v>1</v>
      </c>
      <c r="AQ14" s="4">
        <v>1</v>
      </c>
      <c r="AR14" s="5">
        <f t="shared" si="3"/>
        <v>28</v>
      </c>
      <c r="AS14" s="8">
        <v>0</v>
      </c>
      <c r="AT14" s="8">
        <v>1</v>
      </c>
      <c r="AU14" s="8">
        <v>1</v>
      </c>
      <c r="AV14" s="8">
        <v>0</v>
      </c>
      <c r="AW14" s="8">
        <v>1</v>
      </c>
      <c r="AX14" s="8">
        <v>0</v>
      </c>
      <c r="AY14" s="8">
        <v>0</v>
      </c>
      <c r="AZ14" s="8">
        <v>0</v>
      </c>
      <c r="BA14" s="8">
        <v>0</v>
      </c>
      <c r="BB14" s="8">
        <v>0</v>
      </c>
      <c r="BC14" s="8">
        <v>0</v>
      </c>
      <c r="BD14" s="8">
        <v>0</v>
      </c>
      <c r="BE14" s="8">
        <v>0</v>
      </c>
      <c r="BF14" s="8">
        <v>0</v>
      </c>
      <c r="BG14" s="11">
        <f t="shared" si="4"/>
        <v>4</v>
      </c>
      <c r="BH14" s="7">
        <f t="shared" si="5"/>
        <v>57</v>
      </c>
      <c r="BI14" s="34">
        <v>10</v>
      </c>
      <c r="BJ14" s="47" t="s">
        <v>196</v>
      </c>
      <c r="BK14" s="33"/>
      <c r="BL14">
        <v>12</v>
      </c>
    </row>
    <row r="15" spans="1:64" ht="15">
      <c r="A15" s="12"/>
      <c r="B15" s="12" t="s">
        <v>155</v>
      </c>
      <c r="C15" s="6" t="s">
        <v>142</v>
      </c>
      <c r="D15" s="4">
        <v>1</v>
      </c>
      <c r="E15" s="4">
        <v>0</v>
      </c>
      <c r="F15" s="4">
        <v>1</v>
      </c>
      <c r="G15" s="4">
        <v>0</v>
      </c>
      <c r="H15" s="4">
        <v>0</v>
      </c>
      <c r="I15" s="4">
        <v>1</v>
      </c>
      <c r="J15" s="4">
        <v>0</v>
      </c>
      <c r="K15" s="4">
        <v>1</v>
      </c>
      <c r="L15" s="4">
        <v>1</v>
      </c>
      <c r="M15" s="4">
        <v>0</v>
      </c>
      <c r="N15" s="4">
        <v>0</v>
      </c>
      <c r="O15" s="4">
        <v>1</v>
      </c>
      <c r="P15" s="4">
        <v>1</v>
      </c>
      <c r="Q15" s="4">
        <v>1</v>
      </c>
      <c r="R15" s="4">
        <v>1</v>
      </c>
      <c r="S15" s="4">
        <v>0</v>
      </c>
      <c r="T15" s="4">
        <v>0</v>
      </c>
      <c r="U15" s="4">
        <v>939</v>
      </c>
      <c r="V15" s="4">
        <f t="shared" si="0"/>
        <v>41.076115485564301</v>
      </c>
      <c r="W15" s="14">
        <f t="shared" si="1"/>
        <v>4</v>
      </c>
      <c r="X15" s="14">
        <v>0</v>
      </c>
      <c r="Y15" s="15">
        <f t="shared" si="2"/>
        <v>18</v>
      </c>
      <c r="Z15" s="4">
        <v>1</v>
      </c>
      <c r="AA15" s="4">
        <v>1</v>
      </c>
      <c r="AB15" s="4">
        <v>0</v>
      </c>
      <c r="AC15" s="4">
        <v>1</v>
      </c>
      <c r="AD15" s="4">
        <v>1</v>
      </c>
      <c r="AE15" s="4">
        <v>0</v>
      </c>
      <c r="AF15" s="4">
        <v>0</v>
      </c>
      <c r="AG15" s="4">
        <v>0</v>
      </c>
      <c r="AH15" s="40">
        <v>0</v>
      </c>
      <c r="AI15" s="4">
        <v>1</v>
      </c>
      <c r="AJ15" s="4">
        <v>1</v>
      </c>
      <c r="AK15" s="4">
        <v>1</v>
      </c>
      <c r="AL15" s="4">
        <v>1</v>
      </c>
      <c r="AM15" s="4">
        <v>0</v>
      </c>
      <c r="AN15" s="4">
        <v>1</v>
      </c>
      <c r="AO15" s="4">
        <v>0</v>
      </c>
      <c r="AP15" s="4">
        <v>1</v>
      </c>
      <c r="AQ15" s="4">
        <v>1</v>
      </c>
      <c r="AR15" s="5">
        <f t="shared" si="3"/>
        <v>21</v>
      </c>
      <c r="AS15" s="8">
        <v>0</v>
      </c>
      <c r="AT15" s="8">
        <v>1</v>
      </c>
      <c r="AU15" s="8">
        <v>1</v>
      </c>
      <c r="AV15" s="8">
        <v>1</v>
      </c>
      <c r="AW15" s="8">
        <v>1</v>
      </c>
      <c r="AX15" s="8">
        <v>1</v>
      </c>
      <c r="AY15" s="8">
        <v>0</v>
      </c>
      <c r="AZ15" s="8">
        <v>1</v>
      </c>
      <c r="BA15" s="8">
        <v>0</v>
      </c>
      <c r="BB15" s="8">
        <v>1</v>
      </c>
      <c r="BC15" s="8">
        <v>1</v>
      </c>
      <c r="BD15" s="8">
        <v>0</v>
      </c>
      <c r="BE15" s="8">
        <v>1</v>
      </c>
      <c r="BF15" s="8">
        <v>1</v>
      </c>
      <c r="BG15" s="11">
        <f t="shared" si="4"/>
        <v>17</v>
      </c>
      <c r="BH15" s="7">
        <f t="shared" si="5"/>
        <v>56</v>
      </c>
      <c r="BI15" s="34">
        <v>11</v>
      </c>
      <c r="BJ15" s="47" t="s">
        <v>197</v>
      </c>
      <c r="BK15" s="33"/>
      <c r="BL15">
        <v>13</v>
      </c>
    </row>
    <row r="16" spans="1:64" ht="15">
      <c r="A16" s="12"/>
      <c r="B16" s="12" t="s">
        <v>129</v>
      </c>
      <c r="C16" s="6" t="s">
        <v>154</v>
      </c>
      <c r="D16" s="4">
        <v>1</v>
      </c>
      <c r="E16" s="4">
        <v>0</v>
      </c>
      <c r="F16" s="4">
        <v>0</v>
      </c>
      <c r="G16" s="4">
        <v>0</v>
      </c>
      <c r="H16" s="4">
        <v>0</v>
      </c>
      <c r="I16" s="4">
        <v>1</v>
      </c>
      <c r="J16" s="4">
        <v>0</v>
      </c>
      <c r="K16" s="4">
        <v>1</v>
      </c>
      <c r="L16" s="4">
        <v>0</v>
      </c>
      <c r="M16" s="4">
        <v>1</v>
      </c>
      <c r="N16" s="4">
        <v>1</v>
      </c>
      <c r="O16" s="4">
        <v>1</v>
      </c>
      <c r="P16" s="4">
        <v>1</v>
      </c>
      <c r="Q16" s="4">
        <v>1</v>
      </c>
      <c r="R16" s="4">
        <v>0</v>
      </c>
      <c r="S16" s="4">
        <v>1</v>
      </c>
      <c r="T16" s="4">
        <v>0</v>
      </c>
      <c r="U16" s="4">
        <v>868</v>
      </c>
      <c r="V16" s="4">
        <f t="shared" si="0"/>
        <v>37.970253718285214</v>
      </c>
      <c r="W16" s="14">
        <f t="shared" si="1"/>
        <v>4</v>
      </c>
      <c r="X16" s="14">
        <v>0</v>
      </c>
      <c r="Y16" s="15">
        <f t="shared" si="2"/>
        <v>20</v>
      </c>
      <c r="Z16" s="4">
        <v>1</v>
      </c>
      <c r="AA16" s="4">
        <v>0</v>
      </c>
      <c r="AB16" s="4">
        <v>0</v>
      </c>
      <c r="AC16" s="4">
        <v>1</v>
      </c>
      <c r="AD16" s="4">
        <v>1</v>
      </c>
      <c r="AE16" s="4">
        <v>1</v>
      </c>
      <c r="AF16" s="4">
        <v>0</v>
      </c>
      <c r="AG16" s="4">
        <v>0</v>
      </c>
      <c r="AH16" s="4">
        <v>1</v>
      </c>
      <c r="AI16" s="4">
        <v>1</v>
      </c>
      <c r="AJ16" s="4">
        <v>1</v>
      </c>
      <c r="AK16" s="4">
        <v>1</v>
      </c>
      <c r="AL16" s="4">
        <v>0</v>
      </c>
      <c r="AM16" s="4">
        <v>0</v>
      </c>
      <c r="AN16" s="4">
        <v>0</v>
      </c>
      <c r="AO16" s="4">
        <v>0</v>
      </c>
      <c r="AP16" s="4">
        <v>1</v>
      </c>
      <c r="AQ16" s="4">
        <v>1</v>
      </c>
      <c r="AR16" s="5">
        <f t="shared" si="3"/>
        <v>23</v>
      </c>
      <c r="AS16" s="8">
        <v>1</v>
      </c>
      <c r="AT16" s="8">
        <v>0</v>
      </c>
      <c r="AU16" s="8">
        <v>0</v>
      </c>
      <c r="AV16" s="8">
        <v>1</v>
      </c>
      <c r="AW16" s="8">
        <v>1</v>
      </c>
      <c r="AX16" s="8">
        <v>0</v>
      </c>
      <c r="AY16" s="8">
        <v>0</v>
      </c>
      <c r="AZ16" s="8">
        <v>0</v>
      </c>
      <c r="BA16" s="8">
        <v>0</v>
      </c>
      <c r="BB16" s="8">
        <v>1</v>
      </c>
      <c r="BC16" s="8">
        <v>1</v>
      </c>
      <c r="BD16" s="8">
        <v>0</v>
      </c>
      <c r="BE16" s="8">
        <v>0</v>
      </c>
      <c r="BF16" s="8">
        <v>1</v>
      </c>
      <c r="BG16" s="11">
        <f t="shared" si="4"/>
        <v>12</v>
      </c>
      <c r="BH16" s="7">
        <f t="shared" si="5"/>
        <v>55</v>
      </c>
      <c r="BI16" s="34">
        <v>12</v>
      </c>
      <c r="BJ16" s="47" t="s">
        <v>196</v>
      </c>
      <c r="BK16" s="33"/>
      <c r="BL16">
        <v>14</v>
      </c>
    </row>
    <row r="17" spans="1:64" ht="15">
      <c r="A17" s="12"/>
      <c r="B17" s="12" t="s">
        <v>131</v>
      </c>
      <c r="C17" s="6" t="s">
        <v>153</v>
      </c>
      <c r="D17" s="4">
        <v>1</v>
      </c>
      <c r="E17" s="4">
        <v>0</v>
      </c>
      <c r="F17" s="4">
        <v>0</v>
      </c>
      <c r="G17" s="4">
        <v>0</v>
      </c>
      <c r="H17" s="4">
        <v>1</v>
      </c>
      <c r="I17" s="4">
        <v>1</v>
      </c>
      <c r="J17" s="4">
        <v>0</v>
      </c>
      <c r="K17" s="4">
        <v>1</v>
      </c>
      <c r="L17" s="4">
        <v>1</v>
      </c>
      <c r="M17" s="4">
        <v>1</v>
      </c>
      <c r="N17" s="4">
        <v>1</v>
      </c>
      <c r="O17" s="4">
        <v>1</v>
      </c>
      <c r="P17" s="4">
        <v>0</v>
      </c>
      <c r="Q17" s="4">
        <v>1</v>
      </c>
      <c r="R17" s="4">
        <v>0</v>
      </c>
      <c r="S17" s="4">
        <v>1</v>
      </c>
      <c r="T17" s="4">
        <v>0</v>
      </c>
      <c r="U17" s="4">
        <v>1200</v>
      </c>
      <c r="V17" s="4">
        <f t="shared" si="0"/>
        <v>52.493438320209975</v>
      </c>
      <c r="W17" s="14">
        <f t="shared" si="1"/>
        <v>4</v>
      </c>
      <c r="X17" s="14">
        <v>0</v>
      </c>
      <c r="Y17" s="15">
        <f t="shared" si="2"/>
        <v>19</v>
      </c>
      <c r="Z17" s="4">
        <v>1</v>
      </c>
      <c r="AA17" s="4">
        <v>0</v>
      </c>
      <c r="AB17" s="4">
        <v>0</v>
      </c>
      <c r="AC17" s="4">
        <v>1</v>
      </c>
      <c r="AD17" s="4">
        <v>1</v>
      </c>
      <c r="AE17" s="4">
        <v>1</v>
      </c>
      <c r="AF17" s="4">
        <v>0</v>
      </c>
      <c r="AG17" s="4">
        <v>0</v>
      </c>
      <c r="AH17" s="4">
        <v>0</v>
      </c>
      <c r="AI17" s="4">
        <v>0</v>
      </c>
      <c r="AJ17" s="4">
        <v>0</v>
      </c>
      <c r="AK17" s="4">
        <v>1</v>
      </c>
      <c r="AL17" s="4">
        <v>1</v>
      </c>
      <c r="AM17" s="4">
        <v>1</v>
      </c>
      <c r="AN17" s="4">
        <v>0</v>
      </c>
      <c r="AO17" s="4">
        <v>0</v>
      </c>
      <c r="AP17" s="4">
        <v>0</v>
      </c>
      <c r="AQ17" s="4">
        <v>0</v>
      </c>
      <c r="AR17" s="5">
        <f t="shared" si="3"/>
        <v>13</v>
      </c>
      <c r="AS17" s="8">
        <v>1</v>
      </c>
      <c r="AT17" s="8">
        <v>1</v>
      </c>
      <c r="AU17" s="8">
        <v>0</v>
      </c>
      <c r="AV17" s="8">
        <v>1</v>
      </c>
      <c r="AW17" s="8">
        <v>1</v>
      </c>
      <c r="AX17" s="8">
        <v>0</v>
      </c>
      <c r="AY17" s="8">
        <v>1</v>
      </c>
      <c r="AZ17" s="8">
        <v>1</v>
      </c>
      <c r="BA17" s="8">
        <v>1</v>
      </c>
      <c r="BB17" s="8">
        <v>1</v>
      </c>
      <c r="BC17" s="8">
        <v>1</v>
      </c>
      <c r="BD17" s="8">
        <v>0</v>
      </c>
      <c r="BE17" s="8">
        <v>1</v>
      </c>
      <c r="BF17" s="8">
        <v>1</v>
      </c>
      <c r="BG17" s="11">
        <f t="shared" si="4"/>
        <v>18</v>
      </c>
      <c r="BH17" s="7">
        <f t="shared" si="5"/>
        <v>50</v>
      </c>
      <c r="BI17" s="34">
        <v>13</v>
      </c>
      <c r="BJ17" s="47" t="s">
        <v>192</v>
      </c>
      <c r="BK17" s="33"/>
      <c r="BL17">
        <v>15</v>
      </c>
    </row>
    <row r="18" spans="1:64" ht="15">
      <c r="A18" s="12"/>
      <c r="B18" s="12" t="s">
        <v>127</v>
      </c>
      <c r="C18" s="6" t="s">
        <v>152</v>
      </c>
      <c r="D18" s="4">
        <v>0</v>
      </c>
      <c r="E18" s="4">
        <v>1</v>
      </c>
      <c r="F18" s="4">
        <v>0</v>
      </c>
      <c r="G18" s="4">
        <v>1</v>
      </c>
      <c r="H18" s="4">
        <v>1</v>
      </c>
      <c r="I18" s="4">
        <v>1</v>
      </c>
      <c r="J18" s="4">
        <v>0</v>
      </c>
      <c r="K18" s="4">
        <v>1</v>
      </c>
      <c r="L18" s="4">
        <v>1</v>
      </c>
      <c r="M18" s="4">
        <v>1</v>
      </c>
      <c r="N18" s="4">
        <v>1</v>
      </c>
      <c r="O18" s="4">
        <v>0</v>
      </c>
      <c r="P18" s="4">
        <v>0</v>
      </c>
      <c r="Q18" s="4">
        <v>1</v>
      </c>
      <c r="R18" s="4">
        <v>1</v>
      </c>
      <c r="S18" s="4">
        <v>1</v>
      </c>
      <c r="T18" s="4">
        <v>1</v>
      </c>
      <c r="U18" s="4">
        <v>1130</v>
      </c>
      <c r="V18" s="4">
        <f t="shared" si="0"/>
        <v>49.431321084864393</v>
      </c>
      <c r="W18" s="14">
        <f t="shared" si="1"/>
        <v>4</v>
      </c>
      <c r="X18" s="14">
        <v>0</v>
      </c>
      <c r="Y18" s="15">
        <f t="shared" si="2"/>
        <v>23</v>
      </c>
      <c r="Z18" s="4">
        <v>0</v>
      </c>
      <c r="AA18" s="4">
        <v>0</v>
      </c>
      <c r="AB18" s="4">
        <v>0</v>
      </c>
      <c r="AC18" s="4">
        <v>1</v>
      </c>
      <c r="AD18" s="4">
        <v>1</v>
      </c>
      <c r="AE18" s="4">
        <v>1</v>
      </c>
      <c r="AF18" s="4">
        <v>0</v>
      </c>
      <c r="AG18" s="4">
        <v>0</v>
      </c>
      <c r="AH18" s="4">
        <v>0</v>
      </c>
      <c r="AI18" s="4">
        <v>1</v>
      </c>
      <c r="AJ18" s="4">
        <v>0</v>
      </c>
      <c r="AK18" s="4">
        <v>1</v>
      </c>
      <c r="AL18" s="4">
        <v>1</v>
      </c>
      <c r="AM18" s="4">
        <v>0</v>
      </c>
      <c r="AN18" s="4">
        <v>0</v>
      </c>
      <c r="AO18" s="4">
        <v>0</v>
      </c>
      <c r="AP18" s="4">
        <v>1</v>
      </c>
      <c r="AQ18" s="4">
        <v>0</v>
      </c>
      <c r="AR18" s="5">
        <f t="shared" si="3"/>
        <v>12</v>
      </c>
      <c r="AS18" s="8">
        <v>0</v>
      </c>
      <c r="AT18" s="8">
        <v>1</v>
      </c>
      <c r="AU18" s="8">
        <v>1</v>
      </c>
      <c r="AV18" s="8">
        <v>1</v>
      </c>
      <c r="AW18" s="8">
        <v>1</v>
      </c>
      <c r="AX18" s="8">
        <v>0</v>
      </c>
      <c r="AY18" s="8">
        <v>0</v>
      </c>
      <c r="AZ18" s="8">
        <v>0</v>
      </c>
      <c r="BA18" s="8">
        <v>0</v>
      </c>
      <c r="BB18" s="8">
        <v>1</v>
      </c>
      <c r="BC18" s="8">
        <v>1</v>
      </c>
      <c r="BD18" s="8">
        <v>0</v>
      </c>
      <c r="BE18" s="8">
        <v>0</v>
      </c>
      <c r="BF18" s="8">
        <v>1</v>
      </c>
      <c r="BG18" s="11">
        <f t="shared" si="4"/>
        <v>14</v>
      </c>
      <c r="BH18" s="7">
        <f t="shared" si="5"/>
        <v>49</v>
      </c>
      <c r="BI18" s="34">
        <v>14</v>
      </c>
      <c r="BJ18" s="47" t="s">
        <v>198</v>
      </c>
      <c r="BK18" s="33"/>
      <c r="BL18">
        <v>16</v>
      </c>
    </row>
    <row r="19" spans="1:64" ht="15">
      <c r="A19" s="12"/>
      <c r="B19" s="12" t="s">
        <v>122</v>
      </c>
      <c r="C19" s="6" t="s">
        <v>151</v>
      </c>
      <c r="D19" s="4">
        <v>1</v>
      </c>
      <c r="E19" s="4">
        <v>0</v>
      </c>
      <c r="F19" s="4">
        <v>0</v>
      </c>
      <c r="G19" s="4">
        <v>0</v>
      </c>
      <c r="H19" s="4">
        <v>1</v>
      </c>
      <c r="I19" s="4">
        <v>1</v>
      </c>
      <c r="J19" s="4">
        <v>1</v>
      </c>
      <c r="K19" s="4">
        <v>1</v>
      </c>
      <c r="L19" s="4">
        <v>1</v>
      </c>
      <c r="M19" s="4">
        <v>1</v>
      </c>
      <c r="N19" s="4">
        <v>1</v>
      </c>
      <c r="O19" s="4">
        <v>1</v>
      </c>
      <c r="P19" s="4">
        <v>1</v>
      </c>
      <c r="Q19" s="4">
        <v>1</v>
      </c>
      <c r="R19" s="4">
        <v>1</v>
      </c>
      <c r="S19" s="4">
        <v>1</v>
      </c>
      <c r="T19" s="4">
        <v>0</v>
      </c>
      <c r="U19" s="4">
        <v>1327</v>
      </c>
      <c r="V19" s="4">
        <f t="shared" si="0"/>
        <v>58.048993875765532</v>
      </c>
      <c r="W19" s="14">
        <f t="shared" si="1"/>
        <v>4</v>
      </c>
      <c r="X19" s="14">
        <v>0</v>
      </c>
      <c r="Y19" s="15">
        <f t="shared" si="2"/>
        <v>25</v>
      </c>
      <c r="Z19" s="4">
        <v>1</v>
      </c>
      <c r="AA19" s="4">
        <v>0</v>
      </c>
      <c r="AB19" s="4">
        <v>1</v>
      </c>
      <c r="AC19" s="4">
        <v>0</v>
      </c>
      <c r="AD19" s="4">
        <v>0</v>
      </c>
      <c r="AE19" s="4">
        <v>0</v>
      </c>
      <c r="AF19" s="4">
        <v>0</v>
      </c>
      <c r="AG19" s="4">
        <v>0</v>
      </c>
      <c r="AH19" s="4">
        <v>0</v>
      </c>
      <c r="AI19" s="4">
        <v>0</v>
      </c>
      <c r="AJ19" s="4">
        <v>0</v>
      </c>
      <c r="AK19" s="4">
        <v>1</v>
      </c>
      <c r="AL19" s="4">
        <v>1</v>
      </c>
      <c r="AM19" s="4">
        <v>0</v>
      </c>
      <c r="AN19" s="4">
        <v>0</v>
      </c>
      <c r="AO19" s="4">
        <v>0</v>
      </c>
      <c r="AP19" s="4">
        <v>0</v>
      </c>
      <c r="AQ19" s="4">
        <v>0</v>
      </c>
      <c r="AR19" s="5">
        <f t="shared" si="3"/>
        <v>6</v>
      </c>
      <c r="AS19" s="8">
        <v>1</v>
      </c>
      <c r="AT19" s="8">
        <v>1</v>
      </c>
      <c r="AU19" s="8">
        <v>1</v>
      </c>
      <c r="AV19" s="8">
        <v>1</v>
      </c>
      <c r="AW19" s="8">
        <v>1</v>
      </c>
      <c r="AX19" s="8">
        <v>1</v>
      </c>
      <c r="AY19" s="8">
        <v>1</v>
      </c>
      <c r="AZ19" s="8">
        <v>1</v>
      </c>
      <c r="BA19" s="8">
        <v>0</v>
      </c>
      <c r="BB19" s="8">
        <v>1</v>
      </c>
      <c r="BC19" s="8">
        <v>1</v>
      </c>
      <c r="BD19" s="8">
        <v>0</v>
      </c>
      <c r="BE19" s="8">
        <v>0</v>
      </c>
      <c r="BF19" s="8">
        <v>0</v>
      </c>
      <c r="BG19" s="11">
        <f t="shared" si="4"/>
        <v>15</v>
      </c>
      <c r="BH19" s="7">
        <f t="shared" si="5"/>
        <v>46</v>
      </c>
      <c r="BI19" s="34">
        <v>15</v>
      </c>
      <c r="BJ19" s="46" t="s">
        <v>188</v>
      </c>
      <c r="BK19" s="33"/>
      <c r="BL19">
        <v>17</v>
      </c>
    </row>
    <row r="20" spans="1:64" ht="15">
      <c r="A20" s="12"/>
      <c r="B20" s="12" t="s">
        <v>128</v>
      </c>
      <c r="C20" s="6" t="s">
        <v>150</v>
      </c>
      <c r="D20" s="4">
        <v>1</v>
      </c>
      <c r="E20" s="4">
        <v>1</v>
      </c>
      <c r="F20" s="4">
        <v>1</v>
      </c>
      <c r="G20" s="4">
        <v>0</v>
      </c>
      <c r="H20" s="4">
        <v>1</v>
      </c>
      <c r="I20" s="4">
        <v>1</v>
      </c>
      <c r="J20" s="4">
        <v>0</v>
      </c>
      <c r="K20" s="4">
        <v>1</v>
      </c>
      <c r="L20" s="4">
        <v>1</v>
      </c>
      <c r="M20" s="4">
        <v>1</v>
      </c>
      <c r="N20" s="4">
        <v>1</v>
      </c>
      <c r="O20" s="4">
        <v>1</v>
      </c>
      <c r="P20" s="4">
        <v>1</v>
      </c>
      <c r="Q20" s="4">
        <v>0</v>
      </c>
      <c r="R20" s="4">
        <v>0</v>
      </c>
      <c r="S20" s="4">
        <v>1</v>
      </c>
      <c r="T20" s="4">
        <v>0</v>
      </c>
      <c r="U20" s="4">
        <v>1072</v>
      </c>
      <c r="V20" s="4">
        <f t="shared" si="0"/>
        <v>46.894138232720913</v>
      </c>
      <c r="W20" s="14">
        <f t="shared" si="1"/>
        <v>4</v>
      </c>
      <c r="X20" s="14">
        <v>0</v>
      </c>
      <c r="Y20" s="15">
        <f t="shared" si="2"/>
        <v>23</v>
      </c>
      <c r="Z20" s="4">
        <v>1</v>
      </c>
      <c r="AA20" s="4">
        <v>0</v>
      </c>
      <c r="AB20" s="4">
        <v>0</v>
      </c>
      <c r="AC20" s="4">
        <v>1</v>
      </c>
      <c r="AD20" s="4">
        <v>1</v>
      </c>
      <c r="AE20" s="4">
        <v>1</v>
      </c>
      <c r="AF20" s="4">
        <v>0</v>
      </c>
      <c r="AG20" s="4">
        <v>0</v>
      </c>
      <c r="AH20" s="4">
        <v>0</v>
      </c>
      <c r="AI20" s="4">
        <v>0</v>
      </c>
      <c r="AJ20" s="4">
        <v>0</v>
      </c>
      <c r="AK20" s="4">
        <v>0</v>
      </c>
      <c r="AL20" s="4">
        <v>0</v>
      </c>
      <c r="AM20" s="4">
        <v>0</v>
      </c>
      <c r="AN20" s="4">
        <v>0</v>
      </c>
      <c r="AO20" s="4">
        <v>0</v>
      </c>
      <c r="AP20" s="4">
        <v>0</v>
      </c>
      <c r="AQ20" s="4">
        <v>0</v>
      </c>
      <c r="AR20" s="5">
        <f t="shared" si="3"/>
        <v>10</v>
      </c>
      <c r="AS20" s="8">
        <v>0</v>
      </c>
      <c r="AT20" s="8">
        <v>1</v>
      </c>
      <c r="AU20" s="8">
        <v>0</v>
      </c>
      <c r="AV20" s="8">
        <v>1</v>
      </c>
      <c r="AW20" s="8">
        <v>0</v>
      </c>
      <c r="AX20" s="8">
        <v>0</v>
      </c>
      <c r="AY20" s="8">
        <v>0</v>
      </c>
      <c r="AZ20" s="8">
        <v>0</v>
      </c>
      <c r="BA20" s="8">
        <v>0</v>
      </c>
      <c r="BB20" s="8">
        <v>1</v>
      </c>
      <c r="BC20" s="8">
        <v>1</v>
      </c>
      <c r="BD20" s="8">
        <v>0</v>
      </c>
      <c r="BE20" s="8">
        <v>0</v>
      </c>
      <c r="BF20" s="8">
        <v>1</v>
      </c>
      <c r="BG20" s="11">
        <f t="shared" si="4"/>
        <v>12</v>
      </c>
      <c r="BH20" s="7">
        <f t="shared" si="5"/>
        <v>45</v>
      </c>
      <c r="BI20" s="34">
        <v>16</v>
      </c>
      <c r="BJ20" s="47" t="s">
        <v>199</v>
      </c>
      <c r="BK20" s="33"/>
      <c r="BL20">
        <v>18</v>
      </c>
    </row>
    <row r="21" spans="1:64" ht="15">
      <c r="A21" s="12"/>
      <c r="B21" s="12" t="s">
        <v>121</v>
      </c>
      <c r="C21" s="6" t="s">
        <v>148</v>
      </c>
      <c r="D21" s="4">
        <v>0</v>
      </c>
      <c r="E21" s="4">
        <v>1</v>
      </c>
      <c r="F21" s="4">
        <v>1</v>
      </c>
      <c r="G21" s="4">
        <v>1</v>
      </c>
      <c r="H21" s="4">
        <v>0</v>
      </c>
      <c r="I21" s="4">
        <v>0</v>
      </c>
      <c r="J21" s="4">
        <v>0</v>
      </c>
      <c r="K21" s="4">
        <v>1</v>
      </c>
      <c r="L21" s="4">
        <v>1</v>
      </c>
      <c r="M21" s="4">
        <v>1</v>
      </c>
      <c r="N21" s="4">
        <v>1</v>
      </c>
      <c r="O21" s="4">
        <v>0</v>
      </c>
      <c r="P21" s="4">
        <v>1</v>
      </c>
      <c r="Q21" s="4">
        <v>0</v>
      </c>
      <c r="R21" s="4">
        <v>0</v>
      </c>
      <c r="S21" s="4">
        <v>1</v>
      </c>
      <c r="T21" s="4">
        <v>0</v>
      </c>
      <c r="U21" s="4">
        <v>1900</v>
      </c>
      <c r="V21" s="4">
        <f t="shared" si="0"/>
        <v>83.114610673665794</v>
      </c>
      <c r="W21" s="14">
        <f t="shared" si="1"/>
        <v>5</v>
      </c>
      <c r="X21" s="14">
        <v>0</v>
      </c>
      <c r="Y21" s="15">
        <f t="shared" si="2"/>
        <v>21</v>
      </c>
      <c r="Z21" s="4">
        <v>1</v>
      </c>
      <c r="AA21" s="4">
        <v>0</v>
      </c>
      <c r="AB21" s="4">
        <v>0</v>
      </c>
      <c r="AC21" s="4">
        <v>1</v>
      </c>
      <c r="AD21" s="4">
        <v>1</v>
      </c>
      <c r="AE21" s="4">
        <v>0</v>
      </c>
      <c r="AF21" s="4">
        <v>1</v>
      </c>
      <c r="AG21" s="4">
        <v>0</v>
      </c>
      <c r="AH21" s="4">
        <v>0</v>
      </c>
      <c r="AI21" s="4">
        <v>0</v>
      </c>
      <c r="AJ21" s="4">
        <v>0</v>
      </c>
      <c r="AK21" s="4">
        <v>1</v>
      </c>
      <c r="AL21" s="4">
        <v>0</v>
      </c>
      <c r="AM21" s="4">
        <v>0</v>
      </c>
      <c r="AN21" s="4">
        <v>0</v>
      </c>
      <c r="AO21" s="4">
        <v>0</v>
      </c>
      <c r="AP21" s="4">
        <v>1</v>
      </c>
      <c r="AQ21" s="4">
        <v>0</v>
      </c>
      <c r="AR21" s="5">
        <f t="shared" si="3"/>
        <v>9</v>
      </c>
      <c r="AS21" s="8">
        <v>1</v>
      </c>
      <c r="AT21" s="8">
        <v>0</v>
      </c>
      <c r="AU21" s="8">
        <v>1</v>
      </c>
      <c r="AV21" s="8">
        <v>1</v>
      </c>
      <c r="AW21" s="8">
        <v>0</v>
      </c>
      <c r="AX21" s="8">
        <v>0</v>
      </c>
      <c r="AY21" s="8">
        <v>0</v>
      </c>
      <c r="AZ21" s="8">
        <v>0</v>
      </c>
      <c r="BA21" s="8">
        <v>0</v>
      </c>
      <c r="BB21" s="8">
        <v>1</v>
      </c>
      <c r="BC21" s="8">
        <v>1</v>
      </c>
      <c r="BD21" s="8">
        <v>1</v>
      </c>
      <c r="BE21" s="8">
        <v>0</v>
      </c>
      <c r="BF21" s="8">
        <v>1</v>
      </c>
      <c r="BG21" s="11">
        <f t="shared" si="4"/>
        <v>14</v>
      </c>
      <c r="BH21" s="7">
        <f t="shared" si="5"/>
        <v>44</v>
      </c>
      <c r="BI21" s="34">
        <v>17</v>
      </c>
      <c r="BJ21" s="46" t="s">
        <v>170</v>
      </c>
      <c r="BK21" s="33"/>
      <c r="BL21">
        <v>19</v>
      </c>
    </row>
    <row r="22" spans="1:64" ht="15">
      <c r="A22" s="12"/>
      <c r="B22" s="12" t="s">
        <v>116</v>
      </c>
      <c r="C22" s="6" t="s">
        <v>149</v>
      </c>
      <c r="D22" s="4">
        <v>0</v>
      </c>
      <c r="E22" s="4">
        <v>1</v>
      </c>
      <c r="F22" s="4">
        <v>1</v>
      </c>
      <c r="G22" s="4">
        <v>0</v>
      </c>
      <c r="H22" s="4">
        <v>1</v>
      </c>
      <c r="I22" s="4">
        <v>1</v>
      </c>
      <c r="J22" s="4">
        <v>0</v>
      </c>
      <c r="K22" s="4">
        <v>0</v>
      </c>
      <c r="L22" s="4">
        <v>1</v>
      </c>
      <c r="M22" s="4">
        <v>1</v>
      </c>
      <c r="N22" s="4">
        <v>1</v>
      </c>
      <c r="O22" s="4">
        <v>1</v>
      </c>
      <c r="P22" s="4">
        <v>1</v>
      </c>
      <c r="Q22" s="4">
        <v>0</v>
      </c>
      <c r="R22" s="4">
        <v>0</v>
      </c>
      <c r="S22" s="4">
        <v>0</v>
      </c>
      <c r="T22" s="4">
        <v>0</v>
      </c>
      <c r="U22" s="4">
        <v>1031</v>
      </c>
      <c r="V22" s="4">
        <f t="shared" si="0"/>
        <v>45.100612423447068</v>
      </c>
      <c r="W22" s="14">
        <f t="shared" si="1"/>
        <v>4</v>
      </c>
      <c r="X22" s="14">
        <v>0</v>
      </c>
      <c r="Y22" s="15">
        <f t="shared" si="2"/>
        <v>17</v>
      </c>
      <c r="Z22" s="4">
        <v>1</v>
      </c>
      <c r="AA22" s="4">
        <v>0</v>
      </c>
      <c r="AB22" s="4">
        <v>0</v>
      </c>
      <c r="AC22" s="4">
        <v>1</v>
      </c>
      <c r="AD22" s="4">
        <v>1</v>
      </c>
      <c r="AE22" s="4">
        <v>0</v>
      </c>
      <c r="AF22" s="4">
        <v>0</v>
      </c>
      <c r="AG22" s="4">
        <v>0</v>
      </c>
      <c r="AH22" s="4">
        <v>1</v>
      </c>
      <c r="AI22" s="4">
        <v>0</v>
      </c>
      <c r="AJ22" s="4">
        <v>0</v>
      </c>
      <c r="AK22" s="4">
        <v>0</v>
      </c>
      <c r="AL22" s="4">
        <v>0</v>
      </c>
      <c r="AM22" s="4">
        <v>0</v>
      </c>
      <c r="AN22" s="4">
        <v>0</v>
      </c>
      <c r="AO22" s="4">
        <v>0</v>
      </c>
      <c r="AP22" s="4">
        <v>0</v>
      </c>
      <c r="AQ22" s="4">
        <v>0</v>
      </c>
      <c r="AR22" s="5">
        <f t="shared" si="3"/>
        <v>10</v>
      </c>
      <c r="AS22" s="8">
        <v>1</v>
      </c>
      <c r="AT22" s="8">
        <v>0</v>
      </c>
      <c r="AU22" s="8">
        <v>0</v>
      </c>
      <c r="AV22" s="8">
        <v>1</v>
      </c>
      <c r="AW22" s="8">
        <v>0</v>
      </c>
      <c r="AX22" s="8">
        <v>0</v>
      </c>
      <c r="AY22" s="8">
        <v>0</v>
      </c>
      <c r="AZ22" s="8">
        <v>1</v>
      </c>
      <c r="BA22" s="8">
        <v>0</v>
      </c>
      <c r="BB22" s="8">
        <v>1</v>
      </c>
      <c r="BC22" s="8">
        <v>1</v>
      </c>
      <c r="BD22" s="8">
        <v>0</v>
      </c>
      <c r="BE22" s="8">
        <v>0</v>
      </c>
      <c r="BF22" s="8">
        <v>1</v>
      </c>
      <c r="BG22" s="11">
        <f t="shared" si="4"/>
        <v>12</v>
      </c>
      <c r="BH22" s="7">
        <f t="shared" si="5"/>
        <v>39</v>
      </c>
      <c r="BI22" s="34">
        <v>18</v>
      </c>
      <c r="BJ22" s="47" t="s">
        <v>191</v>
      </c>
      <c r="BK22" s="33"/>
      <c r="BL22">
        <v>20</v>
      </c>
    </row>
    <row r="23" spans="1:64" ht="15">
      <c r="A23" s="12"/>
      <c r="B23" s="12" t="s">
        <v>132</v>
      </c>
      <c r="C23" s="16" t="s">
        <v>147</v>
      </c>
      <c r="D23" s="4">
        <v>1</v>
      </c>
      <c r="E23" s="4">
        <v>0</v>
      </c>
      <c r="F23" s="4">
        <v>0</v>
      </c>
      <c r="G23" s="4">
        <v>1</v>
      </c>
      <c r="H23" s="4">
        <v>0</v>
      </c>
      <c r="I23" s="4">
        <v>0</v>
      </c>
      <c r="J23" s="4">
        <v>0</v>
      </c>
      <c r="K23" s="4">
        <v>1</v>
      </c>
      <c r="L23" s="4">
        <v>1</v>
      </c>
      <c r="M23" s="4">
        <v>1</v>
      </c>
      <c r="N23" s="4">
        <v>1</v>
      </c>
      <c r="O23" s="4">
        <v>0</v>
      </c>
      <c r="P23" s="4">
        <v>0</v>
      </c>
      <c r="Q23" s="4">
        <v>1</v>
      </c>
      <c r="R23" s="4">
        <v>0</v>
      </c>
      <c r="S23" s="4">
        <v>1</v>
      </c>
      <c r="T23" s="4">
        <v>0</v>
      </c>
      <c r="U23" s="4">
        <v>1428</v>
      </c>
      <c r="V23" s="4">
        <f t="shared" si="0"/>
        <v>62.467191601049869</v>
      </c>
      <c r="W23" s="14">
        <f t="shared" si="1"/>
        <v>4</v>
      </c>
      <c r="X23" s="14">
        <v>0</v>
      </c>
      <c r="Y23" s="15">
        <f t="shared" si="2"/>
        <v>17</v>
      </c>
      <c r="Z23" s="4">
        <v>1</v>
      </c>
      <c r="AA23" s="4">
        <v>0</v>
      </c>
      <c r="AB23" s="4">
        <v>0</v>
      </c>
      <c r="AC23" s="4">
        <v>1</v>
      </c>
      <c r="AD23" s="4">
        <v>1</v>
      </c>
      <c r="AE23" s="4">
        <v>0</v>
      </c>
      <c r="AF23" s="4">
        <v>0</v>
      </c>
      <c r="AG23" s="4">
        <v>0</v>
      </c>
      <c r="AH23" s="4">
        <v>0</v>
      </c>
      <c r="AI23" s="4">
        <v>0</v>
      </c>
      <c r="AJ23" s="4">
        <v>0</v>
      </c>
      <c r="AK23" s="4">
        <v>1</v>
      </c>
      <c r="AL23" s="4">
        <v>0</v>
      </c>
      <c r="AM23" s="4">
        <v>0</v>
      </c>
      <c r="AN23" s="4">
        <v>0</v>
      </c>
      <c r="AO23" s="4">
        <v>0</v>
      </c>
      <c r="AP23" s="4">
        <v>1</v>
      </c>
      <c r="AQ23" s="4">
        <v>0</v>
      </c>
      <c r="AR23" s="5">
        <f t="shared" si="3"/>
        <v>8</v>
      </c>
      <c r="AS23" s="8">
        <v>0</v>
      </c>
      <c r="AT23" s="8">
        <v>0</v>
      </c>
      <c r="AU23" s="8">
        <v>0</v>
      </c>
      <c r="AV23" s="8">
        <v>1</v>
      </c>
      <c r="AW23" s="8">
        <v>0</v>
      </c>
      <c r="AX23" s="8">
        <v>0</v>
      </c>
      <c r="AY23" s="8">
        <v>1</v>
      </c>
      <c r="AZ23" s="8">
        <v>1</v>
      </c>
      <c r="BA23" s="8">
        <v>0</v>
      </c>
      <c r="BB23" s="8">
        <v>1</v>
      </c>
      <c r="BC23" s="8">
        <v>1</v>
      </c>
      <c r="BD23" s="8">
        <v>1</v>
      </c>
      <c r="BE23" s="8">
        <v>0</v>
      </c>
      <c r="BF23" s="8">
        <v>1</v>
      </c>
      <c r="BG23" s="11">
        <f t="shared" si="4"/>
        <v>14</v>
      </c>
      <c r="BH23" s="7">
        <f t="shared" si="5"/>
        <v>39</v>
      </c>
      <c r="BI23" s="34">
        <v>18</v>
      </c>
      <c r="BJ23" s="47" t="s">
        <v>201</v>
      </c>
      <c r="BK23" s="33"/>
      <c r="BL23">
        <v>21</v>
      </c>
    </row>
    <row r="24" spans="1:64" ht="30">
      <c r="A24" s="12"/>
      <c r="B24" s="12" t="s">
        <v>120</v>
      </c>
      <c r="C24" s="6" t="s">
        <v>146</v>
      </c>
      <c r="D24" s="4">
        <v>1</v>
      </c>
      <c r="E24" s="4">
        <v>0</v>
      </c>
      <c r="F24" s="4">
        <v>0</v>
      </c>
      <c r="G24" s="4">
        <v>0</v>
      </c>
      <c r="H24" s="4">
        <v>0</v>
      </c>
      <c r="I24" s="4">
        <v>0</v>
      </c>
      <c r="J24" s="4">
        <v>0</v>
      </c>
      <c r="K24" s="4">
        <v>0</v>
      </c>
      <c r="L24" s="4">
        <v>0</v>
      </c>
      <c r="M24" s="4">
        <v>1</v>
      </c>
      <c r="N24" s="4">
        <v>1</v>
      </c>
      <c r="O24" s="4">
        <v>0</v>
      </c>
      <c r="P24" s="4">
        <v>0</v>
      </c>
      <c r="Q24" s="4">
        <v>0</v>
      </c>
      <c r="R24" s="4">
        <v>0</v>
      </c>
      <c r="S24" s="4">
        <v>1</v>
      </c>
      <c r="T24" s="4">
        <v>0</v>
      </c>
      <c r="U24" s="4">
        <v>1107</v>
      </c>
      <c r="V24" s="4">
        <f t="shared" si="0"/>
        <v>48.425196850393704</v>
      </c>
      <c r="W24" s="14">
        <f t="shared" si="1"/>
        <v>4</v>
      </c>
      <c r="X24" s="14">
        <v>0</v>
      </c>
      <c r="Y24" s="15">
        <f t="shared" si="2"/>
        <v>10</v>
      </c>
      <c r="Z24" s="4">
        <v>1</v>
      </c>
      <c r="AA24" s="4">
        <v>0</v>
      </c>
      <c r="AB24" s="4">
        <v>0</v>
      </c>
      <c r="AC24" s="4">
        <v>1</v>
      </c>
      <c r="AD24" s="4">
        <v>1</v>
      </c>
      <c r="AE24" s="4">
        <v>0</v>
      </c>
      <c r="AF24" s="4">
        <v>1</v>
      </c>
      <c r="AG24" s="4">
        <v>0</v>
      </c>
      <c r="AH24" s="4">
        <v>0</v>
      </c>
      <c r="AI24" s="4">
        <v>1</v>
      </c>
      <c r="AJ24" s="4">
        <v>0</v>
      </c>
      <c r="AK24" s="4">
        <v>0</v>
      </c>
      <c r="AL24" s="4">
        <v>0</v>
      </c>
      <c r="AM24" s="4">
        <v>0</v>
      </c>
      <c r="AN24" s="4">
        <v>0</v>
      </c>
      <c r="AO24" s="4">
        <v>0</v>
      </c>
      <c r="AP24" s="4">
        <v>0</v>
      </c>
      <c r="AQ24" s="4">
        <v>0</v>
      </c>
      <c r="AR24" s="5">
        <f t="shared" si="3"/>
        <v>9</v>
      </c>
      <c r="AS24" s="8">
        <v>1</v>
      </c>
      <c r="AT24" s="8">
        <v>1</v>
      </c>
      <c r="AU24" s="8">
        <v>0</v>
      </c>
      <c r="AV24" s="8">
        <v>1</v>
      </c>
      <c r="AW24" s="8">
        <v>1</v>
      </c>
      <c r="AX24" s="8">
        <v>1</v>
      </c>
      <c r="AY24" s="8">
        <v>1</v>
      </c>
      <c r="AZ24" s="8">
        <v>1</v>
      </c>
      <c r="BA24" s="8">
        <v>0</v>
      </c>
      <c r="BB24" s="8">
        <v>1</v>
      </c>
      <c r="BC24" s="8">
        <v>1</v>
      </c>
      <c r="BD24" s="8">
        <v>0</v>
      </c>
      <c r="BE24" s="8">
        <v>0</v>
      </c>
      <c r="BF24" s="8">
        <v>0</v>
      </c>
      <c r="BG24" s="11">
        <f t="shared" si="4"/>
        <v>14</v>
      </c>
      <c r="BH24" s="7">
        <f t="shared" si="5"/>
        <v>33</v>
      </c>
      <c r="BI24" s="34">
        <v>19</v>
      </c>
      <c r="BJ24" s="46" t="s">
        <v>168</v>
      </c>
      <c r="BK24" s="33"/>
      <c r="BL24">
        <v>22</v>
      </c>
    </row>
    <row r="25" spans="1:64" ht="15.75" thickBot="1">
      <c r="A25" s="12"/>
      <c r="B25" s="12" t="s">
        <v>134</v>
      </c>
      <c r="C25" s="6" t="s">
        <v>145</v>
      </c>
      <c r="D25" s="4">
        <v>0</v>
      </c>
      <c r="E25" s="4">
        <v>0</v>
      </c>
      <c r="F25" s="4">
        <v>0</v>
      </c>
      <c r="G25" s="4">
        <v>0</v>
      </c>
      <c r="H25" s="4">
        <v>0</v>
      </c>
      <c r="I25" s="4">
        <v>1</v>
      </c>
      <c r="J25" s="4">
        <v>0</v>
      </c>
      <c r="K25" s="4">
        <v>1</v>
      </c>
      <c r="L25" s="4">
        <v>1</v>
      </c>
      <c r="M25" s="4">
        <v>1</v>
      </c>
      <c r="N25" s="4">
        <v>1</v>
      </c>
      <c r="O25" s="4">
        <v>0</v>
      </c>
      <c r="P25" s="4">
        <v>0</v>
      </c>
      <c r="Q25" s="4">
        <v>0</v>
      </c>
      <c r="R25" s="4">
        <v>0</v>
      </c>
      <c r="S25" s="4">
        <v>1</v>
      </c>
      <c r="T25" s="4">
        <v>1</v>
      </c>
      <c r="U25" s="4">
        <v>1485</v>
      </c>
      <c r="V25" s="4">
        <f t="shared" si="0"/>
        <v>64.960629921259837</v>
      </c>
      <c r="W25" s="14">
        <f t="shared" si="1"/>
        <v>4</v>
      </c>
      <c r="X25" s="14">
        <v>0</v>
      </c>
      <c r="Y25" s="15">
        <f t="shared" si="2"/>
        <v>16</v>
      </c>
      <c r="Z25" s="4">
        <v>0</v>
      </c>
      <c r="AA25" s="4">
        <v>0</v>
      </c>
      <c r="AB25" s="4">
        <v>0</v>
      </c>
      <c r="AC25" s="4">
        <v>1</v>
      </c>
      <c r="AD25" s="4">
        <v>1</v>
      </c>
      <c r="AE25" s="4">
        <v>0</v>
      </c>
      <c r="AF25" s="4">
        <v>0</v>
      </c>
      <c r="AG25" s="4">
        <v>0</v>
      </c>
      <c r="AH25" s="4">
        <v>0</v>
      </c>
      <c r="AI25" s="4">
        <v>0</v>
      </c>
      <c r="AJ25" s="4">
        <v>0</v>
      </c>
      <c r="AK25" s="4">
        <v>1</v>
      </c>
      <c r="AL25" s="4">
        <v>0</v>
      </c>
      <c r="AM25" s="4">
        <v>0</v>
      </c>
      <c r="AN25" s="4">
        <v>0</v>
      </c>
      <c r="AO25" s="4">
        <v>0</v>
      </c>
      <c r="AP25" s="4">
        <v>0</v>
      </c>
      <c r="AQ25" s="4">
        <v>0</v>
      </c>
      <c r="AR25" s="5">
        <f t="shared" si="3"/>
        <v>4</v>
      </c>
      <c r="AS25" s="8">
        <v>1</v>
      </c>
      <c r="AT25" s="8">
        <v>0</v>
      </c>
      <c r="AU25" s="8">
        <v>0</v>
      </c>
      <c r="AV25" s="8">
        <v>0</v>
      </c>
      <c r="AW25" s="8">
        <v>0</v>
      </c>
      <c r="AX25" s="8">
        <v>0</v>
      </c>
      <c r="AY25" s="8">
        <v>1</v>
      </c>
      <c r="AZ25" s="8">
        <v>0</v>
      </c>
      <c r="BA25" s="8">
        <v>1</v>
      </c>
      <c r="BB25" s="8">
        <v>0</v>
      </c>
      <c r="BC25" s="8">
        <v>0</v>
      </c>
      <c r="BD25" s="8">
        <v>0</v>
      </c>
      <c r="BE25" s="8">
        <v>0</v>
      </c>
      <c r="BF25" s="8">
        <v>0</v>
      </c>
      <c r="BG25" s="11">
        <f t="shared" si="4"/>
        <v>3</v>
      </c>
      <c r="BH25" s="7">
        <f t="shared" si="5"/>
        <v>23</v>
      </c>
      <c r="BI25" s="34">
        <v>20</v>
      </c>
      <c r="BJ25" s="47" t="s">
        <v>200</v>
      </c>
      <c r="BK25" s="33"/>
      <c r="BL25">
        <v>23</v>
      </c>
    </row>
    <row r="26" spans="1:64" ht="15.75" thickBot="1">
      <c r="A26" s="12"/>
      <c r="B26" s="12" t="s">
        <v>136</v>
      </c>
      <c r="C26" s="6" t="s">
        <v>143</v>
      </c>
      <c r="D26" s="4">
        <v>1</v>
      </c>
      <c r="E26" s="4">
        <v>0</v>
      </c>
      <c r="F26" s="4">
        <v>0</v>
      </c>
      <c r="G26" s="4">
        <v>0</v>
      </c>
      <c r="H26" s="4">
        <v>0</v>
      </c>
      <c r="I26" s="4">
        <v>0</v>
      </c>
      <c r="J26" s="4">
        <v>0</v>
      </c>
      <c r="K26" s="4">
        <v>0</v>
      </c>
      <c r="L26" s="4">
        <v>0</v>
      </c>
      <c r="M26" s="4">
        <v>0</v>
      </c>
      <c r="N26" s="4">
        <v>1</v>
      </c>
      <c r="O26" s="4">
        <v>1</v>
      </c>
      <c r="P26" s="4">
        <v>0</v>
      </c>
      <c r="Q26" s="4">
        <v>1</v>
      </c>
      <c r="R26" s="4">
        <v>0</v>
      </c>
      <c r="S26" s="4">
        <v>1</v>
      </c>
      <c r="T26" s="4">
        <v>0</v>
      </c>
      <c r="U26" s="4">
        <v>1296</v>
      </c>
      <c r="V26" s="4">
        <f t="shared" si="0"/>
        <v>56.69291338582677</v>
      </c>
      <c r="W26" s="14">
        <f t="shared" si="1"/>
        <v>4</v>
      </c>
      <c r="X26" s="14">
        <v>0</v>
      </c>
      <c r="Y26" s="15">
        <f t="shared" si="2"/>
        <v>12</v>
      </c>
      <c r="Z26" s="4">
        <v>1</v>
      </c>
      <c r="AA26" s="4">
        <v>0</v>
      </c>
      <c r="AB26" s="4">
        <v>1</v>
      </c>
      <c r="AC26" s="4">
        <v>1</v>
      </c>
      <c r="AD26" s="4">
        <v>1</v>
      </c>
      <c r="AE26" s="4">
        <v>0</v>
      </c>
      <c r="AF26" s="4">
        <v>0</v>
      </c>
      <c r="AG26" s="4">
        <v>0</v>
      </c>
      <c r="AH26" s="4">
        <v>0</v>
      </c>
      <c r="AI26" s="4">
        <v>0</v>
      </c>
      <c r="AJ26" s="4">
        <v>0</v>
      </c>
      <c r="AK26" s="4">
        <v>0</v>
      </c>
      <c r="AL26" s="4">
        <v>0</v>
      </c>
      <c r="AM26" s="4">
        <v>0</v>
      </c>
      <c r="AN26" s="4">
        <v>0</v>
      </c>
      <c r="AO26" s="4">
        <v>0</v>
      </c>
      <c r="AP26" s="4">
        <v>0</v>
      </c>
      <c r="AQ26" s="4">
        <v>0</v>
      </c>
      <c r="AR26" s="5">
        <f t="shared" si="3"/>
        <v>7</v>
      </c>
      <c r="AS26" s="8">
        <v>0</v>
      </c>
      <c r="AT26" s="8">
        <v>1</v>
      </c>
      <c r="AU26" s="8">
        <v>0</v>
      </c>
      <c r="AV26" s="8">
        <v>0</v>
      </c>
      <c r="AW26" s="8">
        <v>0</v>
      </c>
      <c r="AX26" s="8">
        <v>0</v>
      </c>
      <c r="AY26" s="8">
        <v>0</v>
      </c>
      <c r="AZ26" s="8">
        <v>0</v>
      </c>
      <c r="BA26" s="8">
        <v>0</v>
      </c>
      <c r="BB26" s="8">
        <v>0</v>
      </c>
      <c r="BC26" s="8">
        <v>0</v>
      </c>
      <c r="BD26" s="8">
        <v>0</v>
      </c>
      <c r="BE26" s="8">
        <v>0</v>
      </c>
      <c r="BF26" s="8">
        <v>0</v>
      </c>
      <c r="BG26" s="11">
        <f t="shared" si="4"/>
        <v>2</v>
      </c>
      <c r="BH26" s="7">
        <f t="shared" si="5"/>
        <v>21</v>
      </c>
      <c r="BI26" s="34">
        <v>21</v>
      </c>
      <c r="BJ26" s="49" t="s">
        <v>185</v>
      </c>
      <c r="BK26" s="33"/>
      <c r="BL26">
        <v>24</v>
      </c>
    </row>
    <row r="27" spans="1:64" ht="15.75" thickBot="1">
      <c r="A27" s="12"/>
      <c r="B27" s="12" t="s">
        <v>137</v>
      </c>
      <c r="C27" s="6" t="s">
        <v>142</v>
      </c>
      <c r="D27" s="4">
        <v>0</v>
      </c>
      <c r="E27" s="4">
        <v>0</v>
      </c>
      <c r="F27" s="4">
        <v>0</v>
      </c>
      <c r="G27" s="4">
        <v>0</v>
      </c>
      <c r="H27" s="4">
        <v>0</v>
      </c>
      <c r="I27" s="4">
        <v>0</v>
      </c>
      <c r="J27" s="4">
        <v>0</v>
      </c>
      <c r="K27" s="4">
        <v>0</v>
      </c>
      <c r="L27" s="4">
        <v>0</v>
      </c>
      <c r="M27" s="4">
        <v>0</v>
      </c>
      <c r="N27" s="4">
        <v>0</v>
      </c>
      <c r="O27" s="4">
        <v>0</v>
      </c>
      <c r="P27" s="4">
        <v>0</v>
      </c>
      <c r="Q27" s="4">
        <v>0</v>
      </c>
      <c r="R27" s="4">
        <v>0</v>
      </c>
      <c r="S27" s="4">
        <v>0</v>
      </c>
      <c r="T27" s="4">
        <v>0</v>
      </c>
      <c r="U27" s="4">
        <v>939</v>
      </c>
      <c r="V27" s="4">
        <f t="shared" si="0"/>
        <v>41.076115485564301</v>
      </c>
      <c r="W27" s="14">
        <f t="shared" si="1"/>
        <v>4</v>
      </c>
      <c r="X27" s="14">
        <v>0</v>
      </c>
      <c r="Y27" s="15">
        <f t="shared" si="2"/>
        <v>4</v>
      </c>
      <c r="Z27" s="4">
        <v>0</v>
      </c>
      <c r="AA27" s="4">
        <v>0</v>
      </c>
      <c r="AB27" s="4">
        <v>0</v>
      </c>
      <c r="AC27" s="4">
        <v>0</v>
      </c>
      <c r="AD27" s="4">
        <v>0</v>
      </c>
      <c r="AE27" s="4">
        <v>0</v>
      </c>
      <c r="AF27" s="4">
        <v>0</v>
      </c>
      <c r="AG27" s="4">
        <v>0</v>
      </c>
      <c r="AH27" s="4">
        <v>0</v>
      </c>
      <c r="AI27" s="4">
        <v>0</v>
      </c>
      <c r="AJ27" s="4">
        <v>0</v>
      </c>
      <c r="AK27" s="4">
        <v>0</v>
      </c>
      <c r="AL27" s="4">
        <v>0</v>
      </c>
      <c r="AM27" s="4">
        <v>0</v>
      </c>
      <c r="AN27" s="4">
        <v>0</v>
      </c>
      <c r="AO27" s="4">
        <v>0</v>
      </c>
      <c r="AP27" s="4">
        <v>0</v>
      </c>
      <c r="AQ27" s="4">
        <v>0</v>
      </c>
      <c r="AR27" s="5">
        <f t="shared" si="3"/>
        <v>0</v>
      </c>
      <c r="AS27" s="8">
        <v>0</v>
      </c>
      <c r="AT27" s="8">
        <v>0</v>
      </c>
      <c r="AU27" s="8">
        <v>0</v>
      </c>
      <c r="AV27" s="8">
        <v>0</v>
      </c>
      <c r="AW27" s="8">
        <v>0</v>
      </c>
      <c r="AX27" s="8">
        <v>0</v>
      </c>
      <c r="AY27" s="8">
        <v>0</v>
      </c>
      <c r="AZ27" s="8">
        <v>0</v>
      </c>
      <c r="BA27" s="8">
        <v>0</v>
      </c>
      <c r="BB27" s="8">
        <v>0</v>
      </c>
      <c r="BC27" s="8">
        <v>0</v>
      </c>
      <c r="BD27" s="8">
        <v>0</v>
      </c>
      <c r="BE27" s="8">
        <v>0</v>
      </c>
      <c r="BF27" s="8">
        <v>0</v>
      </c>
      <c r="BG27" s="11">
        <f t="shared" si="4"/>
        <v>0</v>
      </c>
      <c r="BH27" s="7">
        <f t="shared" si="5"/>
        <v>4</v>
      </c>
      <c r="BI27" s="34">
        <v>22</v>
      </c>
      <c r="BJ27" s="50" t="s">
        <v>144</v>
      </c>
      <c r="BK27" s="33"/>
      <c r="BL27">
        <v>25</v>
      </c>
    </row>
    <row r="31" spans="1:64" ht="15.75">
      <c r="A31" s="51"/>
      <c r="B31" s="52"/>
      <c r="C31" s="61"/>
      <c r="D31" s="61"/>
      <c r="E31" s="51"/>
      <c r="F31" s="52"/>
      <c r="G31" s="60"/>
      <c r="H31" s="60"/>
      <c r="I31" s="51"/>
      <c r="J31" s="53"/>
    </row>
    <row r="32" spans="1:64" ht="15.75">
      <c r="A32" s="51"/>
      <c r="B32" s="52"/>
      <c r="C32" s="61"/>
      <c r="D32" s="61"/>
      <c r="E32" s="51"/>
      <c r="F32" s="52"/>
      <c r="G32" s="60"/>
      <c r="H32" s="60"/>
      <c r="I32" s="51"/>
      <c r="J32" s="53"/>
    </row>
    <row r="33" spans="1:64" ht="31.5" customHeight="1" thickBot="1">
      <c r="A33" s="51"/>
      <c r="B33" s="62"/>
      <c r="C33" s="62"/>
      <c r="D33" s="62"/>
      <c r="E33" s="62"/>
      <c r="F33" s="62"/>
      <c r="G33" s="62"/>
      <c r="H33" s="62"/>
      <c r="I33" s="62"/>
      <c r="J33" s="53"/>
    </row>
    <row r="34" spans="1:64" ht="128.25" customHeight="1">
      <c r="A34" s="60"/>
      <c r="B34" s="61"/>
      <c r="C34" s="61"/>
      <c r="D34" s="61"/>
      <c r="E34" s="61"/>
      <c r="F34" s="61"/>
      <c r="G34" s="60"/>
      <c r="H34" s="60"/>
      <c r="I34" s="61"/>
      <c r="J34" s="53"/>
      <c r="BK34" s="56" t="s">
        <v>171</v>
      </c>
    </row>
    <row r="35" spans="1:64" ht="13.5" thickBot="1">
      <c r="A35" s="60"/>
      <c r="B35" s="61"/>
      <c r="C35" s="61"/>
      <c r="D35" s="61"/>
      <c r="E35" s="61"/>
      <c r="F35" s="61"/>
      <c r="G35" s="60"/>
      <c r="H35" s="60"/>
      <c r="I35" s="61"/>
      <c r="J35" s="53"/>
      <c r="BK35" s="57"/>
    </row>
    <row r="36" spans="1:64" ht="160.5" customHeight="1">
      <c r="A36" s="60"/>
      <c r="B36" s="61"/>
      <c r="C36" s="61"/>
      <c r="D36" s="61"/>
      <c r="E36" s="61"/>
      <c r="F36" s="61"/>
      <c r="G36" s="60"/>
      <c r="H36" s="60"/>
      <c r="I36" s="61"/>
      <c r="J36" s="53"/>
      <c r="BJ36" s="36"/>
      <c r="BK36" s="56" t="s">
        <v>172</v>
      </c>
      <c r="BL36" s="37"/>
    </row>
    <row r="37" spans="1:64" ht="12.75" customHeight="1" thickBot="1">
      <c r="A37" s="60"/>
      <c r="B37" s="61"/>
      <c r="C37" s="61"/>
      <c r="D37" s="61"/>
      <c r="E37" s="61"/>
      <c r="F37" s="61"/>
      <c r="G37" s="60"/>
      <c r="H37" s="60"/>
      <c r="I37" s="61"/>
      <c r="J37" s="53"/>
      <c r="BJ37" s="33"/>
      <c r="BK37" s="57"/>
      <c r="BL37" s="35"/>
    </row>
    <row r="38" spans="1:64" ht="97.5" customHeight="1">
      <c r="A38" s="60"/>
      <c r="B38" s="61"/>
      <c r="C38" s="61"/>
      <c r="D38" s="61"/>
      <c r="E38" s="61"/>
      <c r="F38" s="61"/>
      <c r="G38" s="60"/>
      <c r="H38" s="60"/>
      <c r="I38" s="60"/>
      <c r="J38" s="53"/>
      <c r="BJ38" s="33"/>
      <c r="BK38" s="58" t="s">
        <v>173</v>
      </c>
      <c r="BL38" s="35"/>
    </row>
    <row r="39" spans="1:64" ht="12.75" customHeight="1" thickBot="1">
      <c r="A39" s="60"/>
      <c r="B39" s="61"/>
      <c r="C39" s="61"/>
      <c r="D39" s="61"/>
      <c r="E39" s="61"/>
      <c r="F39" s="61"/>
      <c r="G39" s="60"/>
      <c r="H39" s="60"/>
      <c r="I39" s="60"/>
      <c r="J39" s="53"/>
      <c r="BJ39" s="33"/>
      <c r="BK39" s="59"/>
      <c r="BL39" s="35"/>
    </row>
    <row r="40" spans="1:64" ht="97.5" customHeight="1">
      <c r="A40" s="60"/>
      <c r="B40" s="61"/>
      <c r="C40" s="61"/>
      <c r="D40" s="61"/>
      <c r="E40" s="61"/>
      <c r="F40" s="61"/>
      <c r="G40" s="60"/>
      <c r="H40" s="60"/>
      <c r="I40" s="60"/>
      <c r="J40" s="53"/>
      <c r="BJ40" s="33"/>
      <c r="BK40" s="58" t="s">
        <v>173</v>
      </c>
      <c r="BL40" s="35"/>
    </row>
    <row r="41" spans="1:64" ht="12.75" customHeight="1" thickBot="1">
      <c r="A41" s="60"/>
      <c r="B41" s="61"/>
      <c r="C41" s="61"/>
      <c r="D41" s="61"/>
      <c r="E41" s="61"/>
      <c r="F41" s="61"/>
      <c r="G41" s="60"/>
      <c r="H41" s="60"/>
      <c r="I41" s="60"/>
      <c r="J41" s="53"/>
      <c r="BJ41" s="33"/>
      <c r="BK41" s="59"/>
      <c r="BL41" s="35"/>
    </row>
    <row r="42" spans="1:64" ht="31.5" customHeight="1" thickBot="1">
      <c r="A42" s="51"/>
      <c r="B42" s="62"/>
      <c r="C42" s="62"/>
      <c r="D42" s="62"/>
      <c r="E42" s="62"/>
      <c r="F42" s="62"/>
      <c r="G42" s="62"/>
      <c r="H42" s="62"/>
      <c r="I42" s="62"/>
      <c r="J42" s="53"/>
      <c r="BJ42" s="33"/>
      <c r="BK42" s="8"/>
      <c r="BL42" s="35"/>
    </row>
    <row r="43" spans="1:64" ht="94.5" customHeight="1" thickBot="1">
      <c r="A43" s="60"/>
      <c r="B43" s="61"/>
      <c r="C43" s="60"/>
      <c r="D43" s="60"/>
      <c r="E43" s="60"/>
      <c r="F43" s="60"/>
      <c r="G43" s="52"/>
      <c r="H43" s="60"/>
      <c r="I43" s="60"/>
      <c r="J43" s="53"/>
      <c r="BJ43" s="33"/>
      <c r="BK43" s="41" t="s">
        <v>174</v>
      </c>
      <c r="BL43" s="35"/>
    </row>
    <row r="44" spans="1:64" ht="15.75" customHeight="1" thickBot="1">
      <c r="A44" s="60"/>
      <c r="B44" s="61"/>
      <c r="C44" s="60"/>
      <c r="D44" s="60"/>
      <c r="E44" s="60"/>
      <c r="F44" s="60"/>
      <c r="G44" s="51"/>
      <c r="H44" s="60"/>
      <c r="I44" s="60"/>
      <c r="J44" s="53"/>
      <c r="BJ44" s="33"/>
      <c r="BK44" s="42" t="s">
        <v>175</v>
      </c>
      <c r="BL44" s="35"/>
    </row>
    <row r="45" spans="1:64" ht="110.25" customHeight="1" thickBot="1">
      <c r="A45" s="60"/>
      <c r="B45" s="61"/>
      <c r="C45" s="60"/>
      <c r="D45" s="60"/>
      <c r="E45" s="60"/>
      <c r="F45" s="60"/>
      <c r="G45" s="52"/>
      <c r="H45" s="60"/>
      <c r="I45" s="60"/>
      <c r="J45" s="53"/>
      <c r="BJ45" s="33"/>
      <c r="BK45" s="42" t="s">
        <v>176</v>
      </c>
      <c r="BL45" s="35"/>
    </row>
    <row r="46" spans="1:64" ht="15.75" customHeight="1" thickBot="1">
      <c r="A46" s="60"/>
      <c r="B46" s="61"/>
      <c r="C46" s="60"/>
      <c r="D46" s="60"/>
      <c r="E46" s="60"/>
      <c r="F46" s="60"/>
      <c r="G46" s="51"/>
      <c r="H46" s="60"/>
      <c r="I46" s="60"/>
      <c r="J46" s="53"/>
      <c r="BJ46" s="33"/>
      <c r="BK46" s="42" t="s">
        <v>177</v>
      </c>
      <c r="BL46" s="35"/>
    </row>
    <row r="47" spans="1:64" ht="110.25" customHeight="1">
      <c r="A47" s="60"/>
      <c r="B47" s="61"/>
      <c r="C47" s="60"/>
      <c r="D47" s="60"/>
      <c r="E47" s="60"/>
      <c r="F47" s="60"/>
      <c r="G47" s="52"/>
      <c r="H47" s="60"/>
      <c r="I47" s="60"/>
      <c r="J47" s="53"/>
      <c r="BJ47" s="33"/>
      <c r="BK47" s="44" t="s">
        <v>184</v>
      </c>
      <c r="BL47" s="35"/>
    </row>
    <row r="48" spans="1:64" ht="15.75" customHeight="1">
      <c r="A48" s="60"/>
      <c r="B48" s="61"/>
      <c r="C48" s="60"/>
      <c r="D48" s="60"/>
      <c r="E48" s="60"/>
      <c r="F48" s="60"/>
      <c r="G48" s="51"/>
      <c r="H48" s="60"/>
      <c r="I48" s="60"/>
      <c r="J48" s="53"/>
      <c r="BJ48" s="33"/>
      <c r="BK48" s="43"/>
      <c r="BL48" s="35"/>
    </row>
    <row r="49" spans="1:64" ht="173.25" customHeight="1" thickBot="1">
      <c r="A49" s="60"/>
      <c r="B49" s="61"/>
      <c r="C49" s="60"/>
      <c r="D49" s="60"/>
      <c r="E49" s="60"/>
      <c r="F49" s="60"/>
      <c r="G49" s="52"/>
      <c r="H49" s="60"/>
      <c r="I49" s="60"/>
      <c r="J49" s="53"/>
      <c r="BJ49" s="33"/>
      <c r="BK49" s="42" t="s">
        <v>178</v>
      </c>
      <c r="BL49" s="35"/>
    </row>
    <row r="50" spans="1:64" ht="15.75" customHeight="1">
      <c r="A50" s="60"/>
      <c r="B50" s="61"/>
      <c r="C50" s="60"/>
      <c r="D50" s="60"/>
      <c r="E50" s="60"/>
      <c r="F50" s="60"/>
      <c r="G50" s="54"/>
      <c r="H50" s="60"/>
      <c r="I50" s="60"/>
      <c r="J50" s="53"/>
      <c r="BJ50" s="33"/>
      <c r="BL50" s="35"/>
    </row>
    <row r="51" spans="1:64" ht="31.5" customHeight="1" thickBot="1">
      <c r="A51" s="51"/>
      <c r="B51" s="62"/>
      <c r="C51" s="62"/>
      <c r="D51" s="62"/>
      <c r="E51" s="62"/>
      <c r="F51" s="62"/>
      <c r="G51" s="62"/>
      <c r="H51" s="62"/>
      <c r="I51" s="62"/>
      <c r="J51" s="53"/>
      <c r="BJ51" s="33"/>
      <c r="BK51" s="8"/>
      <c r="BL51" s="35"/>
    </row>
    <row r="52" spans="1:64" ht="16.5" customHeight="1" thickBot="1">
      <c r="A52" s="60"/>
      <c r="B52" s="61"/>
      <c r="C52" s="61"/>
      <c r="D52" s="51"/>
      <c r="E52" s="60"/>
      <c r="F52" s="60"/>
      <c r="G52" s="61"/>
      <c r="H52" s="61"/>
      <c r="I52" s="51"/>
      <c r="J52" s="53"/>
      <c r="BJ52" s="33"/>
      <c r="BK52" s="41" t="s">
        <v>179</v>
      </c>
      <c r="BL52" s="35"/>
    </row>
    <row r="53" spans="1:64" ht="31.5" customHeight="1">
      <c r="A53" s="60"/>
      <c r="B53" s="61"/>
      <c r="C53" s="61"/>
      <c r="D53" s="51"/>
      <c r="E53" s="60"/>
      <c r="F53" s="60"/>
      <c r="G53" s="61"/>
      <c r="H53" s="61"/>
      <c r="I53" s="51"/>
      <c r="J53" s="53"/>
      <c r="BJ53" s="33"/>
      <c r="BK53" s="45" t="s">
        <v>180</v>
      </c>
      <c r="BL53" s="35"/>
    </row>
    <row r="54" spans="1:64" ht="32.25" thickBot="1">
      <c r="A54" s="60"/>
      <c r="B54" s="61"/>
      <c r="C54" s="61"/>
      <c r="D54" s="55"/>
      <c r="E54" s="60"/>
      <c r="F54" s="60"/>
      <c r="G54" s="61"/>
      <c r="H54" s="61"/>
      <c r="I54" s="51"/>
      <c r="J54" s="53"/>
      <c r="BJ54" s="33"/>
      <c r="BK54" s="42" t="s">
        <v>181</v>
      </c>
      <c r="BL54" s="35"/>
    </row>
    <row r="55" spans="1:64" ht="31.5">
      <c r="A55" s="51"/>
      <c r="B55" s="61"/>
      <c r="C55" s="61"/>
      <c r="D55" s="51"/>
      <c r="E55" s="51"/>
      <c r="F55" s="51"/>
      <c r="G55" s="61"/>
      <c r="H55" s="61"/>
      <c r="I55" s="51"/>
      <c r="J55" s="53"/>
      <c r="BJ55" s="33"/>
      <c r="BK55" s="43" t="s">
        <v>180</v>
      </c>
      <c r="BL55" s="35"/>
    </row>
    <row r="56" spans="1:64" ht="15.75" customHeight="1" thickBot="1">
      <c r="BJ56" s="33"/>
      <c r="BK56" s="42" t="s">
        <v>181</v>
      </c>
      <c r="BL56" s="35"/>
    </row>
    <row r="57" spans="1:64" ht="31.5">
      <c r="BJ57" s="33"/>
      <c r="BK57" s="43" t="s">
        <v>182</v>
      </c>
      <c r="BL57" s="35"/>
    </row>
    <row r="58" spans="1:64" ht="16.5" customHeight="1" thickBot="1">
      <c r="BJ58" s="33"/>
      <c r="BK58" s="42">
        <v>89508629100</v>
      </c>
      <c r="BL58" s="35"/>
    </row>
    <row r="59" spans="1:64" ht="32.25" thickBot="1">
      <c r="BJ59" s="33"/>
      <c r="BK59" s="42" t="s">
        <v>183</v>
      </c>
      <c r="BL59" s="35"/>
    </row>
    <row r="60" spans="1:64" ht="15.75" customHeight="1">
      <c r="BJ60" s="33"/>
      <c r="BK60" s="8"/>
      <c r="BL60" s="35"/>
    </row>
    <row r="61" spans="1:64" ht="16.5" customHeight="1">
      <c r="BJ61" s="33"/>
      <c r="BK61" s="8"/>
      <c r="BL61" s="35"/>
    </row>
    <row r="62" spans="1:64" ht="15.75" customHeight="1">
      <c r="BJ62" s="33"/>
      <c r="BK62" s="8"/>
      <c r="BL62" s="35"/>
    </row>
    <row r="63" spans="1:64" ht="16.5" customHeight="1">
      <c r="BJ63" s="33"/>
      <c r="BK63" s="8"/>
      <c r="BL63" s="35"/>
    </row>
    <row r="64" spans="1:64" ht="15.75" customHeight="1">
      <c r="BJ64" s="33"/>
      <c r="BK64" s="8"/>
      <c r="BL64" s="35"/>
    </row>
    <row r="65" spans="62:64">
      <c r="BJ65" s="33"/>
      <c r="BK65" s="8"/>
      <c r="BL65" s="35"/>
    </row>
    <row r="66" spans="62:64" ht="12.75" customHeight="1">
      <c r="BJ66" s="33"/>
      <c r="BK66" s="8"/>
      <c r="BL66" s="35"/>
    </row>
    <row r="67" spans="62:64" ht="13.5" customHeight="1">
      <c r="BJ67" s="33"/>
      <c r="BK67" s="8"/>
      <c r="BL67" s="35"/>
    </row>
    <row r="68" spans="62:64" ht="16.5" customHeight="1">
      <c r="BJ68" s="33"/>
      <c r="BK68" s="8"/>
      <c r="BL68" s="35"/>
    </row>
  </sheetData>
  <sortState ref="A3:BL27">
    <sortCondition descending="1" ref="BH3:BH27"/>
  </sortState>
  <mergeCells count="83">
    <mergeCell ref="A1:A2"/>
    <mergeCell ref="AR1:AR2"/>
    <mergeCell ref="B1:B2"/>
    <mergeCell ref="BH1:BH2"/>
    <mergeCell ref="BJ1:BJ2"/>
    <mergeCell ref="Z1:AQ1"/>
    <mergeCell ref="C1:C2"/>
    <mergeCell ref="Y1:Y2"/>
    <mergeCell ref="AS1:BG1"/>
    <mergeCell ref="G34:H35"/>
    <mergeCell ref="I34:I35"/>
    <mergeCell ref="G36:H37"/>
    <mergeCell ref="I36:I37"/>
    <mergeCell ref="BK1:BK2"/>
    <mergeCell ref="BI1:BI2"/>
    <mergeCell ref="D1:T1"/>
    <mergeCell ref="U1:W1"/>
    <mergeCell ref="H43:I44"/>
    <mergeCell ref="G38:H39"/>
    <mergeCell ref="I38:I39"/>
    <mergeCell ref="G40:H41"/>
    <mergeCell ref="I40:I41"/>
    <mergeCell ref="B42:I42"/>
    <mergeCell ref="H49:I50"/>
    <mergeCell ref="B51:I51"/>
    <mergeCell ref="B55:C55"/>
    <mergeCell ref="G55:H55"/>
    <mergeCell ref="H45:I46"/>
    <mergeCell ref="H47:I48"/>
    <mergeCell ref="C31:D31"/>
    <mergeCell ref="G31:H31"/>
    <mergeCell ref="C32:D32"/>
    <mergeCell ref="G32:H32"/>
    <mergeCell ref="B33:I33"/>
    <mergeCell ref="A34:A35"/>
    <mergeCell ref="B34:B35"/>
    <mergeCell ref="C34:D35"/>
    <mergeCell ref="E34:E35"/>
    <mergeCell ref="F34:F35"/>
    <mergeCell ref="A36:A37"/>
    <mergeCell ref="B36:B37"/>
    <mergeCell ref="C36:D37"/>
    <mergeCell ref="E36:E37"/>
    <mergeCell ref="F36:F37"/>
    <mergeCell ref="A38:A39"/>
    <mergeCell ref="B38:B39"/>
    <mergeCell ref="C38:D39"/>
    <mergeCell ref="E38:E39"/>
    <mergeCell ref="F38:F39"/>
    <mergeCell ref="A40:A41"/>
    <mergeCell ref="B40:B41"/>
    <mergeCell ref="C40:D41"/>
    <mergeCell ref="E40:E41"/>
    <mergeCell ref="F40:F41"/>
    <mergeCell ref="A43:A44"/>
    <mergeCell ref="B43:B44"/>
    <mergeCell ref="C43:D44"/>
    <mergeCell ref="E43:E44"/>
    <mergeCell ref="F43:F44"/>
    <mergeCell ref="C47:D48"/>
    <mergeCell ref="E47:E48"/>
    <mergeCell ref="F47:F48"/>
    <mergeCell ref="A45:A46"/>
    <mergeCell ref="B45:B46"/>
    <mergeCell ref="C45:D46"/>
    <mergeCell ref="E45:E46"/>
    <mergeCell ref="F45:F46"/>
    <mergeCell ref="BK34:BK35"/>
    <mergeCell ref="BK36:BK37"/>
    <mergeCell ref="BK38:BK39"/>
    <mergeCell ref="BK40:BK41"/>
    <mergeCell ref="A52:A54"/>
    <mergeCell ref="B52:C54"/>
    <mergeCell ref="E52:E54"/>
    <mergeCell ref="F52:F54"/>
    <mergeCell ref="G52:H54"/>
    <mergeCell ref="A49:A50"/>
    <mergeCell ref="B49:B50"/>
    <mergeCell ref="C49:D50"/>
    <mergeCell ref="E49:E50"/>
    <mergeCell ref="F49:F50"/>
    <mergeCell ref="A47:A48"/>
    <mergeCell ref="B47:B48"/>
  </mergeCells>
  <phoneticPr fontId="1" type="noConversion"/>
  <pageMargins left="0.75" right="0.75" top="1" bottom="1" header="0.5" footer="0.5"/>
  <pageSetup paperSize="9" orientation="portrait" horizontalDpi="30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3"/>
  <sheetViews>
    <sheetView workbookViewId="0">
      <selection activeCell="I11" sqref="I11"/>
    </sheetView>
  </sheetViews>
  <sheetFormatPr defaultRowHeight="12.75"/>
  <cols>
    <col min="1" max="1" width="20.85546875" customWidth="1"/>
    <col min="2" max="2" width="21.140625" customWidth="1"/>
    <col min="5" max="5" width="23.28515625" customWidth="1"/>
    <col min="6" max="6" width="31.140625" customWidth="1"/>
    <col min="8" max="8" width="20.42578125" customWidth="1"/>
    <col min="9" max="9" width="33" customWidth="1"/>
  </cols>
  <sheetData>
    <row r="1" spans="1:9">
      <c r="A1" t="s">
        <v>15</v>
      </c>
      <c r="B1" t="s">
        <v>16</v>
      </c>
      <c r="C1" t="s">
        <v>17</v>
      </c>
      <c r="D1" t="s">
        <v>18</v>
      </c>
    </row>
    <row r="2" spans="1:9">
      <c r="A2">
        <v>2723</v>
      </c>
      <c r="B2">
        <v>500</v>
      </c>
      <c r="C2">
        <f>B2/2723*100</f>
        <v>18.36210062431142</v>
      </c>
      <c r="D2">
        <f>IF(C2&lt;33,5,(IF(C2&lt;66,10,15)))</f>
        <v>5</v>
      </c>
    </row>
    <row r="9" spans="1:9" ht="13.5" thickBot="1"/>
    <row r="10" spans="1:9" ht="30" customHeight="1" thickBot="1">
      <c r="A10" s="18" t="s">
        <v>37</v>
      </c>
      <c r="B10" s="19" t="s">
        <v>38</v>
      </c>
      <c r="E10" s="17" t="s">
        <v>53</v>
      </c>
      <c r="F10" s="27" t="s">
        <v>38</v>
      </c>
      <c r="H10" s="17" t="s">
        <v>74</v>
      </c>
      <c r="I10" s="29" t="s">
        <v>75</v>
      </c>
    </row>
    <row r="11" spans="1:9" ht="30" customHeight="1" thickBot="1">
      <c r="A11" s="20" t="s">
        <v>39</v>
      </c>
      <c r="B11" s="21" t="s">
        <v>40</v>
      </c>
      <c r="E11" s="24" t="s">
        <v>54</v>
      </c>
      <c r="F11" s="25" t="s">
        <v>55</v>
      </c>
      <c r="H11" s="24" t="s">
        <v>76</v>
      </c>
      <c r="I11" s="30" t="s">
        <v>60</v>
      </c>
    </row>
    <row r="12" spans="1:9" ht="30" customHeight="1" thickBot="1">
      <c r="A12" s="20" t="s">
        <v>41</v>
      </c>
      <c r="B12" s="22" t="s">
        <v>42</v>
      </c>
      <c r="E12" s="24" t="s">
        <v>56</v>
      </c>
      <c r="F12" s="28" t="s">
        <v>42</v>
      </c>
      <c r="H12" s="24" t="s">
        <v>77</v>
      </c>
      <c r="I12" s="30" t="s">
        <v>48</v>
      </c>
    </row>
    <row r="13" spans="1:9" ht="30" customHeight="1" thickBot="1">
      <c r="A13" s="20" t="s">
        <v>43</v>
      </c>
      <c r="B13" s="21" t="s">
        <v>44</v>
      </c>
      <c r="E13" s="24" t="s">
        <v>57</v>
      </c>
      <c r="F13" s="25" t="s">
        <v>58</v>
      </c>
      <c r="H13" s="24" t="s">
        <v>78</v>
      </c>
      <c r="I13" s="30" t="s">
        <v>62</v>
      </c>
    </row>
    <row r="14" spans="1:9" ht="30" customHeight="1" thickBot="1">
      <c r="A14" s="20" t="s">
        <v>45</v>
      </c>
      <c r="B14" s="21" t="s">
        <v>46</v>
      </c>
      <c r="E14" s="24" t="s">
        <v>59</v>
      </c>
      <c r="F14" s="28" t="s">
        <v>60</v>
      </c>
      <c r="H14" s="24" t="s">
        <v>79</v>
      </c>
      <c r="I14" s="30" t="s">
        <v>64</v>
      </c>
    </row>
    <row r="15" spans="1:9" ht="30" customHeight="1" thickBot="1">
      <c r="A15" s="20" t="s">
        <v>47</v>
      </c>
      <c r="B15" s="23" t="s">
        <v>48</v>
      </c>
      <c r="E15" s="24" t="s">
        <v>61</v>
      </c>
      <c r="F15" s="25" t="s">
        <v>62</v>
      </c>
      <c r="H15" s="24" t="s">
        <v>80</v>
      </c>
      <c r="I15" s="28" t="s">
        <v>66</v>
      </c>
    </row>
    <row r="16" spans="1:9" ht="30" customHeight="1" thickBot="1">
      <c r="A16" s="24" t="s">
        <v>49</v>
      </c>
      <c r="B16" s="25" t="s">
        <v>35</v>
      </c>
      <c r="E16" s="24" t="s">
        <v>63</v>
      </c>
      <c r="F16" s="28" t="s">
        <v>64</v>
      </c>
      <c r="H16" s="24" t="s">
        <v>81</v>
      </c>
      <c r="I16" s="28" t="s">
        <v>68</v>
      </c>
    </row>
    <row r="17" spans="1:9" ht="30" customHeight="1" thickBot="1">
      <c r="A17" s="24" t="s">
        <v>50</v>
      </c>
      <c r="B17" s="25" t="s">
        <v>51</v>
      </c>
      <c r="E17" s="24" t="s">
        <v>65</v>
      </c>
      <c r="F17" s="28" t="s">
        <v>66</v>
      </c>
      <c r="H17" s="24" t="s">
        <v>82</v>
      </c>
      <c r="I17" s="28" t="s">
        <v>70</v>
      </c>
    </row>
    <row r="18" spans="1:9" ht="30" customHeight="1" thickBot="1">
      <c r="A18" s="24"/>
      <c r="B18" s="26" t="s">
        <v>52</v>
      </c>
      <c r="E18" s="24" t="s">
        <v>67</v>
      </c>
      <c r="F18" s="28" t="s">
        <v>68</v>
      </c>
      <c r="H18" s="24" t="s">
        <v>83</v>
      </c>
      <c r="I18" s="28" t="s">
        <v>84</v>
      </c>
    </row>
    <row r="19" spans="1:9" ht="30" customHeight="1" thickBot="1">
      <c r="E19" s="24" t="s">
        <v>69</v>
      </c>
      <c r="F19" s="25" t="s">
        <v>70</v>
      </c>
      <c r="H19" s="24" t="s">
        <v>85</v>
      </c>
      <c r="I19" s="31" t="s">
        <v>73</v>
      </c>
    </row>
    <row r="20" spans="1:9" ht="30" customHeight="1" thickBot="1">
      <c r="E20" s="24" t="s">
        <v>71</v>
      </c>
      <c r="F20" s="25" t="s">
        <v>35</v>
      </c>
      <c r="H20" s="24"/>
      <c r="I20" s="26" t="s">
        <v>52</v>
      </c>
    </row>
    <row r="21" spans="1:9" ht="30" customHeight="1" thickBot="1">
      <c r="E21" s="24" t="s">
        <v>72</v>
      </c>
      <c r="F21" s="25" t="s">
        <v>73</v>
      </c>
    </row>
    <row r="22" spans="1:9" ht="30" customHeight="1"/>
    <row r="23" spans="1:9" ht="30" customHeight="1"/>
  </sheetData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Лист2</vt:lpstr>
      <vt:lpstr>Лист3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виктор</dc:creator>
  <cp:lastModifiedBy>Неделько_ВИ</cp:lastModifiedBy>
  <cp:lastPrinted>2009-05-22T18:35:27Z</cp:lastPrinted>
  <dcterms:created xsi:type="dcterms:W3CDTF">2009-05-22T17:45:03Z</dcterms:created>
  <dcterms:modified xsi:type="dcterms:W3CDTF">2013-04-26T17:16:10Z</dcterms:modified>
</cp:coreProperties>
</file>